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<sst xmlns="http://schemas.openxmlformats.org/spreadsheetml/2006/main" count="1009" uniqueCount="240">
  <si>
    <t xml:space="preserve">1  день                                                            </t>
  </si>
  <si>
    <t>Наименование и количество продуктов питания, подлежащих закладке на 1 человека.</t>
  </si>
  <si>
    <t xml:space="preserve">                МЕНЮ</t>
  </si>
  <si>
    <t>Выход</t>
  </si>
  <si>
    <t xml:space="preserve">Молоко </t>
  </si>
  <si>
    <t>соль</t>
  </si>
  <si>
    <t>сахар</t>
  </si>
  <si>
    <t>хлеб</t>
  </si>
  <si>
    <t>Масло сливочное</t>
  </si>
  <si>
    <t>яйцо</t>
  </si>
  <si>
    <t>Сухари</t>
  </si>
  <si>
    <t>минтай</t>
  </si>
  <si>
    <t>лук</t>
  </si>
  <si>
    <t>Масло растительное</t>
  </si>
  <si>
    <t>картофель</t>
  </si>
  <si>
    <t>чай</t>
  </si>
  <si>
    <t xml:space="preserve">Свекла </t>
  </si>
  <si>
    <t>Т-паста</t>
  </si>
  <si>
    <t>Хлеб ржан</t>
  </si>
  <si>
    <t>Завтрак</t>
  </si>
  <si>
    <t>Шницель рыбный натуральный с маслом</t>
  </si>
  <si>
    <t>Пюре картофельное</t>
  </si>
  <si>
    <t xml:space="preserve">Икра свекольная </t>
  </si>
  <si>
    <t xml:space="preserve">Хлеб ржано-пшеничный  </t>
  </si>
  <si>
    <t>Бутерброд с маслом</t>
  </si>
  <si>
    <t>Чай с сахаром</t>
  </si>
  <si>
    <t>Итого на 1 человека</t>
  </si>
  <si>
    <t xml:space="preserve">Цена </t>
  </si>
  <si>
    <t>Хлеб пшенич</t>
  </si>
  <si>
    <t>мука</t>
  </si>
  <si>
    <t>Хлеб ржан.</t>
  </si>
  <si>
    <t xml:space="preserve">Обед </t>
  </si>
  <si>
    <t>Борщ ставропольский</t>
  </si>
  <si>
    <t>Икра свекольная</t>
  </si>
  <si>
    <t xml:space="preserve">Хлеб пшеничный  </t>
  </si>
  <si>
    <t>Компот из сухофруктов</t>
  </si>
  <si>
    <t>МЕНЮ</t>
  </si>
  <si>
    <t>молоко</t>
  </si>
  <si>
    <t>Крупа пшеничная</t>
  </si>
  <si>
    <t>Кофейный напиток</t>
  </si>
  <si>
    <t>икра</t>
  </si>
  <si>
    <t xml:space="preserve">Морковь </t>
  </si>
  <si>
    <t>90/50</t>
  </si>
  <si>
    <t>Гарнир каша вязкая пшеничная</t>
  </si>
  <si>
    <t>Икра кабачковая</t>
  </si>
  <si>
    <t>Хлеб ржано-пшеничный</t>
  </si>
  <si>
    <t>Кофейный напиток с молоком</t>
  </si>
  <si>
    <t xml:space="preserve">Т-паста  </t>
  </si>
  <si>
    <t>морковь</t>
  </si>
  <si>
    <t>перловка</t>
  </si>
  <si>
    <t>К-та лимонная</t>
  </si>
  <si>
    <t>Суп картофельный с перловой крупой</t>
  </si>
  <si>
    <t>Хлеб пшеничный</t>
  </si>
  <si>
    <t xml:space="preserve">2  день   </t>
  </si>
  <si>
    <t>2 день</t>
  </si>
  <si>
    <t>1 день</t>
  </si>
  <si>
    <t>творог</t>
  </si>
  <si>
    <t>Соль</t>
  </si>
  <si>
    <t>Сахар</t>
  </si>
  <si>
    <t>сухари</t>
  </si>
  <si>
    <t>изюм</t>
  </si>
  <si>
    <t>какао</t>
  </si>
  <si>
    <t>сметана</t>
  </si>
  <si>
    <t>манка</t>
  </si>
  <si>
    <t xml:space="preserve">Яблоко </t>
  </si>
  <si>
    <t>Пудинг из творога с молоком сгущенным</t>
  </si>
  <si>
    <t>150/50</t>
  </si>
  <si>
    <t>Бутерброд с маслом   сливочным</t>
  </si>
  <si>
    <t>Какао с молоком</t>
  </si>
  <si>
    <t xml:space="preserve">Говядина </t>
  </si>
  <si>
    <t>Масло растит</t>
  </si>
  <si>
    <t>огурцы</t>
  </si>
  <si>
    <t xml:space="preserve">Кислота лмонная </t>
  </si>
  <si>
    <t>горох</t>
  </si>
  <si>
    <t xml:space="preserve">Т-паста </t>
  </si>
  <si>
    <t xml:space="preserve">Сухофрукты </t>
  </si>
  <si>
    <t>Суп картофельный с горохом</t>
  </si>
  <si>
    <t>Огурцы консервированные</t>
  </si>
  <si>
    <t>3 день</t>
  </si>
  <si>
    <t>10/30</t>
  </si>
  <si>
    <t>Гарнир макаронные изделия отварные</t>
  </si>
  <si>
    <t xml:space="preserve">Бутерброд с маслом </t>
  </si>
  <si>
    <t>говядина</t>
  </si>
  <si>
    <t>макароны</t>
  </si>
  <si>
    <t>4 день</t>
  </si>
  <si>
    <t>Щи из свежей капусты с картофелем</t>
  </si>
  <si>
    <t xml:space="preserve"> </t>
  </si>
  <si>
    <t>Хлеб пш</t>
  </si>
  <si>
    <t>Хлеб рж</t>
  </si>
  <si>
    <t>капуста</t>
  </si>
  <si>
    <t>Кислота лимонная</t>
  </si>
  <si>
    <t xml:space="preserve">5 день </t>
  </si>
  <si>
    <t>Каша рисовая вязкая молочная с маслом</t>
  </si>
  <si>
    <t>200/5</t>
  </si>
  <si>
    <t>Бутерброд с сыром</t>
  </si>
  <si>
    <t xml:space="preserve">Рис </t>
  </si>
  <si>
    <t xml:space="preserve">Соль </t>
  </si>
  <si>
    <t xml:space="preserve">Сахар </t>
  </si>
  <si>
    <t xml:space="preserve">Хлеб </t>
  </si>
  <si>
    <t xml:space="preserve">Сыр </t>
  </si>
  <si>
    <t>Молоко</t>
  </si>
  <si>
    <t>Рассольник ленинградский</t>
  </si>
  <si>
    <t>Тефтели из говяд. с соусом красным</t>
  </si>
  <si>
    <t>Каша вязкая гречневая</t>
  </si>
  <si>
    <t>Хлеб  пшен</t>
  </si>
  <si>
    <t>гречка</t>
  </si>
  <si>
    <t>рис</t>
  </si>
  <si>
    <t>сухофрукты</t>
  </si>
  <si>
    <t>5 день</t>
  </si>
  <si>
    <t>Минтай, тушеный в томате с овощами</t>
  </si>
  <si>
    <t>90/90</t>
  </si>
  <si>
    <t xml:space="preserve">Лук </t>
  </si>
  <si>
    <t>Масло растит.</t>
  </si>
  <si>
    <t>Картофель</t>
  </si>
  <si>
    <t>Морковь</t>
  </si>
  <si>
    <t>6 день</t>
  </si>
  <si>
    <t>свекла</t>
  </si>
  <si>
    <t>Хлеб пшен</t>
  </si>
  <si>
    <t>Обед</t>
  </si>
  <si>
    <t>Плов из птицы</t>
  </si>
  <si>
    <t>90/150</t>
  </si>
  <si>
    <t>Лук</t>
  </si>
  <si>
    <t>7 день</t>
  </si>
  <si>
    <t>Суп картофельный с пшеном</t>
  </si>
  <si>
    <t>8 день</t>
  </si>
  <si>
    <t>яйца</t>
  </si>
  <si>
    <t>Суп картофельный с фасолью</t>
  </si>
  <si>
    <t>Гарнир каша вязкая гречневая</t>
  </si>
  <si>
    <t xml:space="preserve">Огурцы консервированные </t>
  </si>
  <si>
    <t xml:space="preserve">Хлеб ржаной </t>
  </si>
  <si>
    <t>фасоль</t>
  </si>
  <si>
    <t>Котлета из говядины с соусом красн. осн</t>
  </si>
  <si>
    <t>Шницель из говядины с соусом красным осн</t>
  </si>
  <si>
    <t xml:space="preserve">Чай с сахаром </t>
  </si>
  <si>
    <t xml:space="preserve">  </t>
  </si>
  <si>
    <t>Говядина</t>
  </si>
  <si>
    <t xml:space="preserve">Масло сливочное </t>
  </si>
  <si>
    <t xml:space="preserve">Масло раст. </t>
  </si>
  <si>
    <t xml:space="preserve">Макароны </t>
  </si>
  <si>
    <t xml:space="preserve">Сухари </t>
  </si>
  <si>
    <t xml:space="preserve">Чай </t>
  </si>
  <si>
    <t xml:space="preserve">Хлеб пшеничный </t>
  </si>
  <si>
    <t xml:space="preserve">Картофель </t>
  </si>
  <si>
    <t>9 день</t>
  </si>
  <si>
    <t>Каша гречневая вязкая молочная с маслом</t>
  </si>
  <si>
    <t>Хлеб</t>
  </si>
  <si>
    <t>Молоко  свежее</t>
  </si>
  <si>
    <t>10 день</t>
  </si>
  <si>
    <t>Суп картофельный с макаронными изделиями</t>
  </si>
  <si>
    <t>Птица отварная  с соусом красным основным</t>
  </si>
  <si>
    <t xml:space="preserve">Птица   </t>
  </si>
  <si>
    <t xml:space="preserve">Сахар  </t>
  </si>
  <si>
    <t>Хлеб  пш</t>
  </si>
  <si>
    <t>Мука</t>
  </si>
  <si>
    <t>Капуста</t>
  </si>
  <si>
    <t>Сухофрукты</t>
  </si>
  <si>
    <t>Итого за 10 дней</t>
  </si>
  <si>
    <t>к-та лимонная</t>
  </si>
  <si>
    <t>Гарнир каша вязкая пшенная</t>
  </si>
  <si>
    <t>пшено</t>
  </si>
  <si>
    <t xml:space="preserve">сухофрукты </t>
  </si>
  <si>
    <t xml:space="preserve">кр пшеничная </t>
  </si>
  <si>
    <t>Голубцы любительские</t>
  </si>
  <si>
    <t xml:space="preserve">рис </t>
  </si>
  <si>
    <t xml:space="preserve">яйца </t>
  </si>
  <si>
    <t>Биточек рыбный с соусом красным осн</t>
  </si>
  <si>
    <t xml:space="preserve">сухари </t>
  </si>
  <si>
    <t>огурцы сол</t>
  </si>
  <si>
    <t>молоко сгущ.</t>
  </si>
  <si>
    <t>хлеб ржаной</t>
  </si>
  <si>
    <t>5/15/30</t>
  </si>
  <si>
    <t>Сыр</t>
  </si>
  <si>
    <t>яблоко</t>
  </si>
  <si>
    <t>Печенье</t>
  </si>
  <si>
    <t>печенье</t>
  </si>
  <si>
    <t>крупа пшеничная</t>
  </si>
  <si>
    <t>Яблоко свежее</t>
  </si>
  <si>
    <t>сыр</t>
  </si>
  <si>
    <t>90/5</t>
  </si>
  <si>
    <t>масло сливочное</t>
  </si>
  <si>
    <t>Запеканка из творога с молоком сгущенным</t>
  </si>
  <si>
    <t>Творог</t>
  </si>
  <si>
    <t>масло растительное</t>
  </si>
  <si>
    <t xml:space="preserve">сметана </t>
  </si>
  <si>
    <t>молоко сгущенное</t>
  </si>
  <si>
    <t>Йогурт молочный</t>
  </si>
  <si>
    <t xml:space="preserve">Йогурт </t>
  </si>
  <si>
    <t>40</t>
  </si>
  <si>
    <t>Йогурт</t>
  </si>
  <si>
    <t xml:space="preserve">Яблоки </t>
  </si>
  <si>
    <t>Яблоки</t>
  </si>
  <si>
    <t>Биточек из говядины с соусом красн. осн</t>
  </si>
  <si>
    <t>масло растит</t>
  </si>
  <si>
    <t>яблоки</t>
  </si>
  <si>
    <t>1/125</t>
  </si>
  <si>
    <t>Огурцы конс</t>
  </si>
  <si>
    <t>СОШ  2024 г.</t>
  </si>
  <si>
    <t>СОШ 2024 г</t>
  </si>
  <si>
    <t>СОШ 2024 г.</t>
  </si>
  <si>
    <t>Котлета из бройлера-цыпленка с соусом красн. основ.</t>
  </si>
  <si>
    <t xml:space="preserve">филе птицы </t>
  </si>
  <si>
    <t xml:space="preserve">Масло растительное </t>
  </si>
  <si>
    <t>Кисель из сока</t>
  </si>
  <si>
    <t>сок</t>
  </si>
  <si>
    <t>крахмал</t>
  </si>
  <si>
    <t xml:space="preserve">Сок </t>
  </si>
  <si>
    <t>Крахмал</t>
  </si>
  <si>
    <t>Капуста тушенная</t>
  </si>
  <si>
    <t>филе минтая</t>
  </si>
  <si>
    <t xml:space="preserve">Филе Птицы  </t>
  </si>
  <si>
    <t>Яблоко</t>
  </si>
  <si>
    <t>,</t>
  </si>
  <si>
    <t>минтай филе</t>
  </si>
  <si>
    <t>Хлеб пшан</t>
  </si>
  <si>
    <t>Шоколад</t>
  </si>
  <si>
    <t>1/45</t>
  </si>
  <si>
    <t>Банан</t>
  </si>
  <si>
    <t>Сумма:  117,51</t>
  </si>
  <si>
    <t>Шоколад "Озера"</t>
  </si>
  <si>
    <t>Сумма:  109,91</t>
  </si>
  <si>
    <t>Сумма:  91,62</t>
  </si>
  <si>
    <t>Сумма  86,90</t>
  </si>
  <si>
    <t>Сумма:  108,12</t>
  </si>
  <si>
    <t>Сумма:  74,70</t>
  </si>
  <si>
    <t>Йогурт "Савушкин" 120г мдж 2%</t>
  </si>
  <si>
    <t>Сумма:  115,88</t>
  </si>
  <si>
    <t>Сумма:   121,71</t>
  </si>
  <si>
    <t>Сумма:  112,54</t>
  </si>
  <si>
    <t>Сумма:  119,76</t>
  </si>
  <si>
    <t>Сумма:  72,54</t>
  </si>
  <si>
    <t>Сумма:  94,77</t>
  </si>
  <si>
    <t>Сумма:  96,49</t>
  </si>
  <si>
    <t>Сумма:  94,52</t>
  </si>
  <si>
    <t>Сумма:  85,37</t>
  </si>
  <si>
    <t>Сумма:  104,04</t>
  </si>
  <si>
    <t>Сумма:  69,53</t>
  </si>
  <si>
    <t>Сумма:  81,90</t>
  </si>
  <si>
    <t>Сумма:  74,46</t>
  </si>
  <si>
    <t>Сумма:  49,70</t>
  </si>
  <si>
    <t xml:space="preserve">НА 3 10-ДНЕВКИ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</si>
</sst>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_р_._-;\-* #,##0.0_р_._-;_-* &quot;-&quot;?_р_._-;_-@_-"/>
    <numFmt numFmtId="178" formatCode="#,##0.00_ ;\-#,##0.00\ 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41"/>
      <name val="Arial Cyr"/>
      <family val="0"/>
    </font>
    <font>
      <sz val="11"/>
      <color indexed="20"/>
      <name val="Times New Roman"/>
      <family val="1"/>
    </font>
    <font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1" fontId="0" fillId="0" borderId="0" xfId="60" applyFont="1" applyAlignment="1">
      <alignment/>
    </xf>
    <xf numFmtId="171" fontId="7" fillId="0" borderId="11" xfId="6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2" fontId="11" fillId="0" borderId="10" xfId="60" applyNumberFormat="1" applyFont="1" applyBorder="1" applyAlignment="1">
      <alignment horizontal="center" vertical="center" wrapText="1"/>
    </xf>
    <xf numFmtId="2" fontId="10" fillId="0" borderId="10" xfId="60" applyNumberFormat="1" applyFont="1" applyBorder="1" applyAlignment="1">
      <alignment horizontal="center" vertical="center" wrapText="1"/>
    </xf>
    <xf numFmtId="2" fontId="7" fillId="0" borderId="10" xfId="6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60" applyNumberFormat="1" applyFon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2" fontId="10" fillId="0" borderId="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14" fillId="0" borderId="0" xfId="60" applyNumberFormat="1" applyFont="1" applyAlignment="1">
      <alignment/>
    </xf>
    <xf numFmtId="2" fontId="17" fillId="0" borderId="10" xfId="60" applyNumberFormat="1" applyFont="1" applyBorder="1" applyAlignment="1">
      <alignment horizontal="center" vertical="center" wrapText="1"/>
    </xf>
    <xf numFmtId="2" fontId="17" fillId="0" borderId="0" xfId="6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textRotation="90" wrapText="1"/>
    </xf>
    <xf numFmtId="0" fontId="4" fillId="0" borderId="0" xfId="0" applyFont="1" applyBorder="1" applyAlignment="1">
      <alignment vertical="center" textRotation="90" wrapText="1"/>
    </xf>
    <xf numFmtId="2" fontId="7" fillId="0" borderId="0" xfId="6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top" wrapText="1"/>
    </xf>
    <xf numFmtId="2" fontId="16" fillId="0" borderId="0" xfId="6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19" fillId="0" borderId="11" xfId="6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171" fontId="20" fillId="0" borderId="0" xfId="0" applyNumberFormat="1" applyFont="1" applyAlignment="1">
      <alignment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Fill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10" xfId="0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.00390625" style="0" customWidth="1"/>
    <col min="2" max="2" width="3.25390625" style="0" customWidth="1"/>
    <col min="3" max="3" width="22.125" style="0" customWidth="1"/>
    <col min="4" max="4" width="7.125" style="0" customWidth="1"/>
    <col min="5" max="5" width="5.625" style="0" customWidth="1"/>
    <col min="6" max="6" width="5.375" style="0" customWidth="1"/>
    <col min="7" max="7" width="5.625" style="0" customWidth="1"/>
    <col min="8" max="8" width="5.125" style="0" customWidth="1"/>
    <col min="9" max="9" width="6.375" style="0" customWidth="1"/>
    <col min="10" max="11" width="5.375" style="0" customWidth="1"/>
    <col min="12" max="12" width="5.75390625" style="0" customWidth="1"/>
    <col min="13" max="14" width="5.625" style="0" customWidth="1"/>
    <col min="15" max="15" width="4.875" style="0" customWidth="1"/>
    <col min="16" max="17" width="5.625" style="0" customWidth="1"/>
    <col min="18" max="18" width="5.25390625" style="0" customWidth="1"/>
    <col min="19" max="19" width="5.125" style="0" customWidth="1"/>
    <col min="20" max="20" width="5.375" style="0" customWidth="1"/>
    <col min="21" max="21" width="7.00390625" style="0" customWidth="1"/>
    <col min="22" max="22" width="5.00390625" style="0" customWidth="1"/>
    <col min="23" max="23" width="5.25390625" style="0" customWidth="1"/>
    <col min="24" max="24" width="6.00390625" style="0" customWidth="1"/>
  </cols>
  <sheetData>
    <row r="1" spans="2:11" ht="12.7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3" spans="2:20" ht="15.75">
      <c r="B3" s="122" t="s">
        <v>197</v>
      </c>
      <c r="C3" s="122"/>
      <c r="D3" s="122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2:20" ht="56.25" customHeight="1">
      <c r="B4" s="123" t="s">
        <v>2</v>
      </c>
      <c r="C4" s="124"/>
      <c r="D4" s="39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212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186</v>
      </c>
    </row>
    <row r="5" spans="2:20" ht="30.75" customHeight="1">
      <c r="B5" s="118" t="s">
        <v>19</v>
      </c>
      <c r="C5" s="14" t="s">
        <v>20</v>
      </c>
      <c r="D5" s="6" t="s">
        <v>178</v>
      </c>
      <c r="E5" s="6"/>
      <c r="F5" s="6">
        <v>1</v>
      </c>
      <c r="G5" s="6"/>
      <c r="H5" s="6"/>
      <c r="I5" s="6">
        <v>5</v>
      </c>
      <c r="J5" s="6">
        <v>3.6</v>
      </c>
      <c r="K5" s="6">
        <v>10.8</v>
      </c>
      <c r="L5" s="6">
        <v>81</v>
      </c>
      <c r="M5" s="6">
        <v>21</v>
      </c>
      <c r="N5" s="6">
        <v>9</v>
      </c>
      <c r="O5" s="6"/>
      <c r="P5" s="6"/>
      <c r="Q5" s="6"/>
      <c r="R5" s="6"/>
      <c r="S5" s="6"/>
      <c r="T5" s="6"/>
    </row>
    <row r="6" spans="2:20" ht="19.5" customHeight="1">
      <c r="B6" s="119"/>
      <c r="C6" s="14" t="s">
        <v>21</v>
      </c>
      <c r="D6" s="6">
        <v>150</v>
      </c>
      <c r="E6" s="6">
        <v>24</v>
      </c>
      <c r="F6" s="6">
        <v>1.5</v>
      </c>
      <c r="G6" s="6"/>
      <c r="H6" s="6"/>
      <c r="I6" s="6">
        <v>5.25</v>
      </c>
      <c r="J6" s="6"/>
      <c r="K6" s="6"/>
      <c r="L6" s="6"/>
      <c r="M6" s="6"/>
      <c r="N6" s="6"/>
      <c r="O6" s="6">
        <v>214</v>
      </c>
      <c r="P6" s="6"/>
      <c r="Q6" s="6"/>
      <c r="R6" s="6"/>
      <c r="S6" s="6"/>
      <c r="T6" s="6"/>
    </row>
    <row r="7" spans="2:20" ht="19.5" customHeight="1">
      <c r="B7" s="119"/>
      <c r="C7" s="16" t="s">
        <v>22</v>
      </c>
      <c r="D7" s="6">
        <v>60</v>
      </c>
      <c r="E7" s="6"/>
      <c r="F7" s="6">
        <v>0.5</v>
      </c>
      <c r="G7" s="6">
        <v>0.7</v>
      </c>
      <c r="H7" s="6"/>
      <c r="I7" s="6"/>
      <c r="J7" s="6"/>
      <c r="K7" s="6"/>
      <c r="L7" s="6"/>
      <c r="M7" s="6">
        <v>12.5</v>
      </c>
      <c r="N7" s="6">
        <v>4.6</v>
      </c>
      <c r="O7" s="6"/>
      <c r="P7" s="6"/>
      <c r="Q7" s="6">
        <v>58</v>
      </c>
      <c r="R7" s="6">
        <v>6</v>
      </c>
      <c r="S7" s="6"/>
      <c r="T7" s="6"/>
    </row>
    <row r="8" spans="2:20" ht="21" customHeight="1">
      <c r="B8" s="119"/>
      <c r="C8" s="14" t="s">
        <v>23</v>
      </c>
      <c r="D8" s="6">
        <v>20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20</v>
      </c>
      <c r="T8" s="6"/>
    </row>
    <row r="9" spans="2:20" ht="20.25" customHeight="1">
      <c r="B9" s="119"/>
      <c r="C9" s="14" t="s">
        <v>34</v>
      </c>
      <c r="D9" s="6">
        <v>30</v>
      </c>
      <c r="E9" s="6"/>
      <c r="F9" s="6"/>
      <c r="G9" s="6"/>
      <c r="H9" s="6">
        <v>30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9.5" customHeight="1">
      <c r="B10" s="119"/>
      <c r="C10" s="14" t="s">
        <v>25</v>
      </c>
      <c r="D10" s="6">
        <v>200</v>
      </c>
      <c r="E10" s="6"/>
      <c r="F10" s="6"/>
      <c r="G10" s="6">
        <v>15</v>
      </c>
      <c r="H10" s="6"/>
      <c r="I10" s="6"/>
      <c r="J10" s="6"/>
      <c r="K10" s="6"/>
      <c r="L10" s="6"/>
      <c r="M10" s="6"/>
      <c r="N10" s="6"/>
      <c r="O10" s="6"/>
      <c r="P10" s="6">
        <v>0.5</v>
      </c>
      <c r="Q10" s="6"/>
      <c r="R10" s="6"/>
      <c r="S10" s="6"/>
      <c r="T10" s="6"/>
    </row>
    <row r="11" spans="2:20" ht="19.5" customHeight="1">
      <c r="B11" s="120"/>
      <c r="C11" s="14" t="s">
        <v>185</v>
      </c>
      <c r="D11" s="11" t="s">
        <v>194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125</v>
      </c>
    </row>
    <row r="12" spans="2:20" ht="26.25" customHeight="1">
      <c r="B12" s="115" t="s">
        <v>26</v>
      </c>
      <c r="C12" s="115"/>
      <c r="D12" s="51">
        <v>680</v>
      </c>
      <c r="E12" s="6">
        <f>SUM(E5:E11)</f>
        <v>24</v>
      </c>
      <c r="F12" s="6">
        <f aca="true" t="shared" si="0" ref="F12:T12">SUM(F5:F11)</f>
        <v>3</v>
      </c>
      <c r="G12" s="6">
        <f t="shared" si="0"/>
        <v>15.7</v>
      </c>
      <c r="H12" s="6">
        <f t="shared" si="0"/>
        <v>30</v>
      </c>
      <c r="I12" s="6">
        <f t="shared" si="0"/>
        <v>10.25</v>
      </c>
      <c r="J12" s="6">
        <f t="shared" si="0"/>
        <v>3.6</v>
      </c>
      <c r="K12" s="6">
        <f t="shared" si="0"/>
        <v>10.8</v>
      </c>
      <c r="L12" s="6">
        <f t="shared" si="0"/>
        <v>81</v>
      </c>
      <c r="M12" s="6">
        <f t="shared" si="0"/>
        <v>33.5</v>
      </c>
      <c r="N12" s="6">
        <f t="shared" si="0"/>
        <v>13.6</v>
      </c>
      <c r="O12" s="6">
        <f t="shared" si="0"/>
        <v>214</v>
      </c>
      <c r="P12" s="6">
        <f t="shared" si="0"/>
        <v>0.5</v>
      </c>
      <c r="Q12" s="6">
        <f t="shared" si="0"/>
        <v>58</v>
      </c>
      <c r="R12" s="6">
        <f t="shared" si="0"/>
        <v>6</v>
      </c>
      <c r="S12" s="6">
        <f t="shared" si="0"/>
        <v>20</v>
      </c>
      <c r="T12" s="6">
        <f t="shared" si="0"/>
        <v>125</v>
      </c>
    </row>
    <row r="13" spans="2:20" ht="21.75" customHeight="1">
      <c r="B13" s="115" t="s">
        <v>27</v>
      </c>
      <c r="C13" s="115"/>
      <c r="D13" s="6"/>
      <c r="E13" s="6">
        <v>62</v>
      </c>
      <c r="F13" s="6">
        <v>20</v>
      </c>
      <c r="G13" s="6">
        <v>69</v>
      </c>
      <c r="H13" s="6">
        <v>54</v>
      </c>
      <c r="I13" s="6">
        <v>670</v>
      </c>
      <c r="J13" s="6">
        <v>325</v>
      </c>
      <c r="K13" s="6">
        <v>50</v>
      </c>
      <c r="L13" s="6">
        <v>340</v>
      </c>
      <c r="M13" s="6">
        <v>40</v>
      </c>
      <c r="N13" s="6">
        <v>145.5</v>
      </c>
      <c r="O13" s="6">
        <v>40</v>
      </c>
      <c r="P13" s="6">
        <v>700</v>
      </c>
      <c r="Q13" s="6">
        <v>40</v>
      </c>
      <c r="R13" s="6">
        <v>150</v>
      </c>
      <c r="S13" s="6">
        <v>54</v>
      </c>
      <c r="T13" s="6">
        <v>200</v>
      </c>
    </row>
    <row r="14" spans="2:21" ht="21.75" customHeight="1">
      <c r="B14" s="115" t="s">
        <v>236</v>
      </c>
      <c r="C14" s="115"/>
      <c r="D14" s="6"/>
      <c r="E14" s="29">
        <f>E12*E13/1000</f>
        <v>1.488</v>
      </c>
      <c r="F14" s="29">
        <f aca="true" t="shared" si="1" ref="F14:S14">F12*F13/1000</f>
        <v>0.06</v>
      </c>
      <c r="G14" s="29">
        <f t="shared" si="1"/>
        <v>1.0833</v>
      </c>
      <c r="H14" s="29">
        <f t="shared" si="1"/>
        <v>1.62</v>
      </c>
      <c r="I14" s="29">
        <f t="shared" si="1"/>
        <v>6.8675</v>
      </c>
      <c r="J14" s="29">
        <f t="shared" si="1"/>
        <v>1.17</v>
      </c>
      <c r="K14" s="29">
        <f t="shared" si="1"/>
        <v>0.54</v>
      </c>
      <c r="L14" s="29">
        <f t="shared" si="1"/>
        <v>27.54</v>
      </c>
      <c r="M14" s="29">
        <f t="shared" si="1"/>
        <v>1.34</v>
      </c>
      <c r="N14" s="29">
        <f t="shared" si="1"/>
        <v>1.9788</v>
      </c>
      <c r="O14" s="29">
        <f t="shared" si="1"/>
        <v>8.56</v>
      </c>
      <c r="P14" s="29">
        <f t="shared" si="1"/>
        <v>0.35</v>
      </c>
      <c r="Q14" s="29">
        <f t="shared" si="1"/>
        <v>2.32</v>
      </c>
      <c r="R14" s="29">
        <f t="shared" si="1"/>
        <v>0.9</v>
      </c>
      <c r="S14" s="29">
        <f t="shared" si="1"/>
        <v>1.08</v>
      </c>
      <c r="T14" s="29">
        <v>25</v>
      </c>
      <c r="U14" s="76">
        <f>SUM(E14:T14)</f>
        <v>81.89760000000001</v>
      </c>
    </row>
    <row r="15" spans="5:20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  <c r="T15" t="s">
        <v>211</v>
      </c>
    </row>
    <row r="20" ht="12.75">
      <c r="C20" t="s">
        <v>55</v>
      </c>
    </row>
    <row r="21" spans="2:24" ht="15.75">
      <c r="B21" s="122" t="s">
        <v>197</v>
      </c>
      <c r="C21" s="122"/>
      <c r="D21" s="111" t="s">
        <v>1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13"/>
      <c r="U21" s="113"/>
      <c r="V21" s="113"/>
      <c r="W21" s="113"/>
      <c r="X21" s="114"/>
    </row>
    <row r="22" spans="2:24" ht="58.5" customHeight="1">
      <c r="B22" s="116" t="s">
        <v>2</v>
      </c>
      <c r="C22" s="117"/>
      <c r="D22" s="40" t="s">
        <v>3</v>
      </c>
      <c r="E22" s="70" t="s">
        <v>4</v>
      </c>
      <c r="F22" s="70" t="s">
        <v>5</v>
      </c>
      <c r="G22" s="70" t="s">
        <v>6</v>
      </c>
      <c r="H22" s="70" t="s">
        <v>28</v>
      </c>
      <c r="I22" s="70" t="s">
        <v>8</v>
      </c>
      <c r="J22" s="70" t="s">
        <v>9</v>
      </c>
      <c r="K22" s="70" t="s">
        <v>10</v>
      </c>
      <c r="L22" s="70" t="s">
        <v>11</v>
      </c>
      <c r="M22" s="70" t="s">
        <v>12</v>
      </c>
      <c r="N22" s="70" t="s">
        <v>13</v>
      </c>
      <c r="O22" s="70" t="s">
        <v>14</v>
      </c>
      <c r="P22" s="70" t="s">
        <v>29</v>
      </c>
      <c r="Q22" s="70" t="s">
        <v>17</v>
      </c>
      <c r="R22" s="70" t="s">
        <v>30</v>
      </c>
      <c r="S22" s="70" t="s">
        <v>114</v>
      </c>
      <c r="T22" s="70" t="s">
        <v>154</v>
      </c>
      <c r="U22" s="70" t="s">
        <v>16</v>
      </c>
      <c r="V22" s="70" t="s">
        <v>155</v>
      </c>
      <c r="W22" s="70" t="s">
        <v>50</v>
      </c>
      <c r="X22" s="70" t="s">
        <v>193</v>
      </c>
    </row>
    <row r="23" spans="2:24" ht="18" customHeight="1">
      <c r="B23" s="118" t="s">
        <v>31</v>
      </c>
      <c r="C23" s="16" t="s">
        <v>32</v>
      </c>
      <c r="D23" s="6">
        <v>250</v>
      </c>
      <c r="E23" s="19"/>
      <c r="F23" s="19">
        <v>1.6</v>
      </c>
      <c r="G23" s="19">
        <v>1.6</v>
      </c>
      <c r="H23" s="19"/>
      <c r="I23" s="19"/>
      <c r="J23" s="19"/>
      <c r="K23" s="19"/>
      <c r="L23" s="19"/>
      <c r="M23" s="19">
        <v>12</v>
      </c>
      <c r="N23" s="19">
        <v>5</v>
      </c>
      <c r="O23" s="19">
        <v>67</v>
      </c>
      <c r="P23" s="19">
        <v>2</v>
      </c>
      <c r="Q23" s="19">
        <v>3</v>
      </c>
      <c r="R23" s="19"/>
      <c r="S23" s="23">
        <v>13.3</v>
      </c>
      <c r="T23" s="23">
        <v>42</v>
      </c>
      <c r="U23" s="23">
        <v>19</v>
      </c>
      <c r="V23" s="23"/>
      <c r="W23" s="23"/>
      <c r="X23" s="72"/>
    </row>
    <row r="24" spans="2:24" ht="31.5" customHeight="1">
      <c r="B24" s="119"/>
      <c r="C24" s="14" t="s">
        <v>165</v>
      </c>
      <c r="D24" s="11" t="s">
        <v>42</v>
      </c>
      <c r="E24" s="19"/>
      <c r="F24" s="19">
        <v>1.9</v>
      </c>
      <c r="G24" s="19">
        <v>0.8</v>
      </c>
      <c r="H24" s="19">
        <v>16</v>
      </c>
      <c r="I24" s="19">
        <v>1</v>
      </c>
      <c r="J24" s="19"/>
      <c r="K24" s="19">
        <v>9</v>
      </c>
      <c r="L24" s="19">
        <v>63</v>
      </c>
      <c r="M24" s="19">
        <v>1.2</v>
      </c>
      <c r="N24" s="19">
        <v>9</v>
      </c>
      <c r="O24" s="19"/>
      <c r="P24" s="19">
        <v>2.5</v>
      </c>
      <c r="Q24" s="19">
        <v>2</v>
      </c>
      <c r="R24" s="19"/>
      <c r="S24" s="23">
        <v>5.3</v>
      </c>
      <c r="T24" s="23"/>
      <c r="U24" s="23"/>
      <c r="V24" s="23"/>
      <c r="W24" s="23"/>
      <c r="X24" s="72"/>
    </row>
    <row r="25" spans="2:24" ht="18" customHeight="1">
      <c r="B25" s="119"/>
      <c r="C25" s="14" t="s">
        <v>21</v>
      </c>
      <c r="D25" s="6">
        <v>150</v>
      </c>
      <c r="E25" s="19">
        <v>24</v>
      </c>
      <c r="F25" s="19">
        <v>1</v>
      </c>
      <c r="G25" s="19"/>
      <c r="H25" s="19"/>
      <c r="I25" s="19">
        <v>5.25</v>
      </c>
      <c r="J25" s="19"/>
      <c r="K25" s="19"/>
      <c r="L25" s="19"/>
      <c r="M25" s="19"/>
      <c r="N25" s="19"/>
      <c r="O25" s="19">
        <v>214</v>
      </c>
      <c r="P25" s="19"/>
      <c r="Q25" s="19"/>
      <c r="R25" s="19"/>
      <c r="S25" s="23"/>
      <c r="T25" s="23"/>
      <c r="U25" s="23"/>
      <c r="V25" s="23"/>
      <c r="W25" s="23"/>
      <c r="X25" s="72"/>
    </row>
    <row r="26" spans="2:24" ht="18.75" customHeight="1">
      <c r="B26" s="119"/>
      <c r="C26" s="16" t="s">
        <v>33</v>
      </c>
      <c r="D26" s="6">
        <v>60</v>
      </c>
      <c r="E26" s="19"/>
      <c r="F26" s="19">
        <v>0.5</v>
      </c>
      <c r="G26" s="19">
        <v>0.7</v>
      </c>
      <c r="H26" s="19"/>
      <c r="I26" s="19"/>
      <c r="J26" s="19"/>
      <c r="K26" s="19"/>
      <c r="L26" s="19"/>
      <c r="M26" s="19">
        <v>12.5</v>
      </c>
      <c r="N26" s="19">
        <v>4.6</v>
      </c>
      <c r="O26" s="19"/>
      <c r="P26" s="19"/>
      <c r="Q26" s="19">
        <v>6</v>
      </c>
      <c r="R26" s="19"/>
      <c r="S26" s="23"/>
      <c r="T26" s="23"/>
      <c r="U26" s="23">
        <v>58</v>
      </c>
      <c r="V26" s="23"/>
      <c r="W26" s="23"/>
      <c r="X26" s="72"/>
    </row>
    <row r="27" spans="2:24" ht="18" customHeight="1">
      <c r="B27" s="119"/>
      <c r="C27" s="14" t="s">
        <v>34</v>
      </c>
      <c r="D27" s="6">
        <v>35</v>
      </c>
      <c r="E27" s="19"/>
      <c r="F27" s="19"/>
      <c r="G27" s="19"/>
      <c r="H27" s="19">
        <v>35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3"/>
      <c r="T27" s="23"/>
      <c r="U27" s="23"/>
      <c r="V27" s="23"/>
      <c r="W27" s="23"/>
      <c r="X27" s="72"/>
    </row>
    <row r="28" spans="2:24" ht="21" customHeight="1">
      <c r="B28" s="119"/>
      <c r="C28" s="14" t="s">
        <v>23</v>
      </c>
      <c r="D28" s="6">
        <v>30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30</v>
      </c>
      <c r="S28" s="23"/>
      <c r="T28" s="23"/>
      <c r="U28" s="23"/>
      <c r="V28" s="23"/>
      <c r="W28" s="23"/>
      <c r="X28" s="72"/>
    </row>
    <row r="29" spans="2:24" ht="20.25" customHeight="1">
      <c r="B29" s="119"/>
      <c r="C29" s="14" t="s">
        <v>35</v>
      </c>
      <c r="D29" s="6">
        <v>200</v>
      </c>
      <c r="E29" s="19"/>
      <c r="F29" s="19"/>
      <c r="G29" s="19">
        <v>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23"/>
      <c r="V29" s="23">
        <v>20</v>
      </c>
      <c r="W29" s="23">
        <v>0.2</v>
      </c>
      <c r="X29" s="72"/>
    </row>
    <row r="30" spans="2:24" ht="20.25" customHeight="1">
      <c r="B30" s="120"/>
      <c r="C30" s="14" t="s">
        <v>176</v>
      </c>
      <c r="D30" s="2">
        <v>200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23"/>
      <c r="U30" s="23"/>
      <c r="V30" s="23"/>
      <c r="W30" s="23"/>
      <c r="X30" s="75">
        <v>200</v>
      </c>
    </row>
    <row r="31" spans="2:24" ht="22.5" customHeight="1">
      <c r="B31" s="115" t="s">
        <v>26</v>
      </c>
      <c r="C31" s="115"/>
      <c r="D31" s="51">
        <v>1085</v>
      </c>
      <c r="E31" s="19">
        <f>SUM(E23:E30)</f>
        <v>24</v>
      </c>
      <c r="F31" s="19">
        <f aca="true" t="shared" si="2" ref="F31:X31">SUM(F23:F30)</f>
        <v>5</v>
      </c>
      <c r="G31" s="19">
        <f t="shared" si="2"/>
        <v>23.1</v>
      </c>
      <c r="H31" s="19">
        <f t="shared" si="2"/>
        <v>51</v>
      </c>
      <c r="I31" s="19">
        <f t="shared" si="2"/>
        <v>6.25</v>
      </c>
      <c r="J31" s="19">
        <f t="shared" si="2"/>
        <v>0</v>
      </c>
      <c r="K31" s="19">
        <f t="shared" si="2"/>
        <v>9</v>
      </c>
      <c r="L31" s="19">
        <f t="shared" si="2"/>
        <v>63</v>
      </c>
      <c r="M31" s="19">
        <f t="shared" si="2"/>
        <v>25.7</v>
      </c>
      <c r="N31" s="19">
        <f t="shared" si="2"/>
        <v>18.6</v>
      </c>
      <c r="O31" s="19">
        <f t="shared" si="2"/>
        <v>281</v>
      </c>
      <c r="P31" s="19">
        <f t="shared" si="2"/>
        <v>4.5</v>
      </c>
      <c r="Q31" s="19">
        <f t="shared" si="2"/>
        <v>11</v>
      </c>
      <c r="R31" s="19">
        <f t="shared" si="2"/>
        <v>30</v>
      </c>
      <c r="S31" s="19">
        <f t="shared" si="2"/>
        <v>18.6</v>
      </c>
      <c r="T31" s="19">
        <f t="shared" si="2"/>
        <v>42</v>
      </c>
      <c r="U31" s="19">
        <f t="shared" si="2"/>
        <v>77</v>
      </c>
      <c r="V31" s="19">
        <f t="shared" si="2"/>
        <v>20</v>
      </c>
      <c r="W31" s="19">
        <f t="shared" si="2"/>
        <v>0.2</v>
      </c>
      <c r="X31" s="19">
        <f t="shared" si="2"/>
        <v>200</v>
      </c>
    </row>
    <row r="32" spans="2:25" ht="21.75" customHeight="1">
      <c r="B32" s="115" t="s">
        <v>27</v>
      </c>
      <c r="C32" s="115"/>
      <c r="D32" s="6"/>
      <c r="E32" s="19">
        <v>62</v>
      </c>
      <c r="F32" s="19">
        <v>20</v>
      </c>
      <c r="G32" s="19">
        <v>69</v>
      </c>
      <c r="H32" s="19">
        <v>54</v>
      </c>
      <c r="I32" s="19">
        <v>670</v>
      </c>
      <c r="J32" s="19">
        <v>325</v>
      </c>
      <c r="K32" s="19">
        <v>50</v>
      </c>
      <c r="L32" s="19">
        <v>340</v>
      </c>
      <c r="M32" s="19">
        <v>40</v>
      </c>
      <c r="N32" s="19">
        <v>145.5</v>
      </c>
      <c r="O32" s="19">
        <v>40</v>
      </c>
      <c r="P32" s="19">
        <v>40</v>
      </c>
      <c r="Q32" s="19">
        <v>150</v>
      </c>
      <c r="R32" s="19">
        <v>54</v>
      </c>
      <c r="S32" s="19">
        <v>40</v>
      </c>
      <c r="T32" s="19">
        <v>40</v>
      </c>
      <c r="U32" s="19">
        <v>40</v>
      </c>
      <c r="V32" s="19">
        <v>120</v>
      </c>
      <c r="W32" s="19">
        <v>700</v>
      </c>
      <c r="X32" s="77">
        <v>80</v>
      </c>
      <c r="Y32" s="82">
        <v>0</v>
      </c>
    </row>
    <row r="33" spans="2:25" ht="21.75" customHeight="1">
      <c r="B33" s="115" t="s">
        <v>237</v>
      </c>
      <c r="C33" s="115"/>
      <c r="D33" s="6"/>
      <c r="E33" s="31">
        <f>E31*E32/1000</f>
        <v>1.488</v>
      </c>
      <c r="F33" s="31">
        <f aca="true" t="shared" si="3" ref="F33:X33">F31*F32/1000</f>
        <v>0.1</v>
      </c>
      <c r="G33" s="31">
        <f t="shared" si="3"/>
        <v>1.5939</v>
      </c>
      <c r="H33" s="31">
        <f t="shared" si="3"/>
        <v>2.754</v>
      </c>
      <c r="I33" s="31">
        <f t="shared" si="3"/>
        <v>4.1875</v>
      </c>
      <c r="J33" s="31">
        <f t="shared" si="3"/>
        <v>0</v>
      </c>
      <c r="K33" s="31">
        <f t="shared" si="3"/>
        <v>0.45</v>
      </c>
      <c r="L33" s="31">
        <f t="shared" si="3"/>
        <v>21.42</v>
      </c>
      <c r="M33" s="31">
        <f t="shared" si="3"/>
        <v>1.028</v>
      </c>
      <c r="N33" s="31">
        <f t="shared" si="3"/>
        <v>2.7063</v>
      </c>
      <c r="O33" s="31">
        <f t="shared" si="3"/>
        <v>11.24</v>
      </c>
      <c r="P33" s="31">
        <f t="shared" si="3"/>
        <v>0.18</v>
      </c>
      <c r="Q33" s="31">
        <f t="shared" si="3"/>
        <v>1.65</v>
      </c>
      <c r="R33" s="31">
        <f t="shared" si="3"/>
        <v>1.62</v>
      </c>
      <c r="S33" s="31">
        <f t="shared" si="3"/>
        <v>0.744</v>
      </c>
      <c r="T33" s="31">
        <f t="shared" si="3"/>
        <v>1.68</v>
      </c>
      <c r="U33" s="31">
        <f t="shared" si="3"/>
        <v>3.08</v>
      </c>
      <c r="V33" s="31">
        <f t="shared" si="3"/>
        <v>2.4</v>
      </c>
      <c r="W33" s="31">
        <f t="shared" si="3"/>
        <v>0.14</v>
      </c>
      <c r="X33" s="31">
        <f t="shared" si="3"/>
        <v>16</v>
      </c>
      <c r="Y33" s="32">
        <f>SUM(E33:X33)</f>
        <v>74.4617</v>
      </c>
    </row>
    <row r="34" spans="5:24" ht="12.75">
      <c r="E34" t="s">
        <v>211</v>
      </c>
      <c r="F34" t="s">
        <v>211</v>
      </c>
      <c r="G34" t="s">
        <v>211</v>
      </c>
      <c r="H34" t="s">
        <v>211</v>
      </c>
      <c r="I34" t="s">
        <v>211</v>
      </c>
      <c r="L34" t="s">
        <v>211</v>
      </c>
      <c r="M34" t="s">
        <v>211</v>
      </c>
      <c r="N34" t="s">
        <v>211</v>
      </c>
      <c r="O34" t="s">
        <v>211</v>
      </c>
      <c r="P34" t="s">
        <v>211</v>
      </c>
      <c r="Q34" t="s">
        <v>211</v>
      </c>
      <c r="R34" t="s">
        <v>211</v>
      </c>
      <c r="S34" t="s">
        <v>211</v>
      </c>
      <c r="T34" t="s">
        <v>211</v>
      </c>
      <c r="U34" t="s">
        <v>211</v>
      </c>
      <c r="V34" t="s">
        <v>211</v>
      </c>
      <c r="X34" t="s">
        <v>211</v>
      </c>
    </row>
    <row r="37" ht="15">
      <c r="W37" s="60"/>
    </row>
  </sheetData>
  <sheetProtection/>
  <mergeCells count="15">
    <mergeCell ref="B1:K1"/>
    <mergeCell ref="B3:C3"/>
    <mergeCell ref="D3:T3"/>
    <mergeCell ref="B4:C4"/>
    <mergeCell ref="B13:C13"/>
    <mergeCell ref="B14:C14"/>
    <mergeCell ref="B5:B11"/>
    <mergeCell ref="B12:C12"/>
    <mergeCell ref="D21:X21"/>
    <mergeCell ref="B33:C33"/>
    <mergeCell ref="B22:C22"/>
    <mergeCell ref="B31:C31"/>
    <mergeCell ref="B32:C32"/>
    <mergeCell ref="B23:B30"/>
    <mergeCell ref="B21:C21"/>
  </mergeCells>
  <printOptions/>
  <pageMargins left="0.25" right="0.25" top="0.75" bottom="0.75" header="0.3" footer="0.3"/>
  <pageSetup fitToHeight="0" fitToWidth="1" horizontalDpi="200" verticalDpi="2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PageLayoutView="0" workbookViewId="0" topLeftCell="B13">
      <selection activeCell="C17" sqref="C17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2.25390625" style="0" customWidth="1"/>
    <col min="4" max="4" width="10.875" style="0" bestFit="1" customWidth="1"/>
    <col min="5" max="5" width="6.75390625" style="0" customWidth="1"/>
    <col min="6" max="21" width="5.75390625" style="0" customWidth="1"/>
    <col min="22" max="22" width="6.375" style="0" customWidth="1"/>
  </cols>
  <sheetData>
    <row r="1" ht="12.75">
      <c r="C1" t="s">
        <v>147</v>
      </c>
    </row>
    <row r="3" spans="2:21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6"/>
      <c r="T3" s="146"/>
      <c r="U3" s="43"/>
    </row>
    <row r="4" spans="2:21" ht="30.75" customHeight="1">
      <c r="B4" s="140" t="s">
        <v>2</v>
      </c>
      <c r="C4" s="140"/>
      <c r="D4" s="131" t="s">
        <v>3</v>
      </c>
      <c r="E4" s="132" t="s">
        <v>8</v>
      </c>
      <c r="F4" s="132" t="s">
        <v>58</v>
      </c>
      <c r="G4" s="132" t="s">
        <v>145</v>
      </c>
      <c r="H4" s="132" t="s">
        <v>57</v>
      </c>
      <c r="I4" s="132" t="s">
        <v>18</v>
      </c>
      <c r="J4" s="132" t="s">
        <v>105</v>
      </c>
      <c r="K4" s="132" t="s">
        <v>146</v>
      </c>
      <c r="L4" s="132" t="s">
        <v>61</v>
      </c>
      <c r="M4" s="132" t="s">
        <v>171</v>
      </c>
      <c r="N4" s="158" t="s">
        <v>174</v>
      </c>
      <c r="O4" s="157" t="s">
        <v>210</v>
      </c>
      <c r="P4" s="157"/>
      <c r="Q4" s="157"/>
      <c r="R4" s="157"/>
      <c r="S4" s="157"/>
      <c r="T4" s="132"/>
      <c r="U4" s="42"/>
    </row>
    <row r="5" spans="2:21" ht="30.75" customHeight="1">
      <c r="B5" s="145"/>
      <c r="C5" s="145"/>
      <c r="D5" s="131"/>
      <c r="E5" s="156"/>
      <c r="F5" s="156"/>
      <c r="G5" s="156"/>
      <c r="H5" s="156"/>
      <c r="I5" s="156"/>
      <c r="J5" s="156"/>
      <c r="K5" s="156"/>
      <c r="L5" s="156"/>
      <c r="M5" s="156"/>
      <c r="N5" s="159"/>
      <c r="O5" s="156"/>
      <c r="P5" s="156"/>
      <c r="Q5" s="156"/>
      <c r="R5" s="156"/>
      <c r="S5" s="156"/>
      <c r="T5" s="149"/>
      <c r="U5" s="45"/>
    </row>
    <row r="6" spans="2:21" ht="33" customHeight="1">
      <c r="B6" s="118" t="s">
        <v>19</v>
      </c>
      <c r="C6" s="17" t="s">
        <v>144</v>
      </c>
      <c r="D6" s="11" t="s">
        <v>93</v>
      </c>
      <c r="E6" s="6">
        <v>5</v>
      </c>
      <c r="F6" s="6">
        <v>6</v>
      </c>
      <c r="G6" s="6"/>
      <c r="H6" s="6">
        <v>1</v>
      </c>
      <c r="I6" s="6"/>
      <c r="J6" s="6">
        <v>50</v>
      </c>
      <c r="K6" s="6">
        <v>100</v>
      </c>
      <c r="L6" s="6"/>
      <c r="M6" s="6"/>
      <c r="N6" s="6"/>
      <c r="O6" s="6"/>
      <c r="P6" s="6"/>
      <c r="Q6" s="6"/>
      <c r="R6" s="6"/>
      <c r="S6" s="6"/>
      <c r="T6" s="6"/>
      <c r="U6" s="9"/>
    </row>
    <row r="7" spans="2:21" ht="21.75" customHeight="1">
      <c r="B7" s="119"/>
      <c r="C7" s="17" t="s">
        <v>45</v>
      </c>
      <c r="D7" s="11">
        <v>30</v>
      </c>
      <c r="E7" s="6"/>
      <c r="F7" s="6"/>
      <c r="G7" s="6"/>
      <c r="H7" s="6"/>
      <c r="I7" s="6">
        <v>30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</row>
    <row r="8" spans="2:21" ht="18" customHeight="1">
      <c r="B8" s="119"/>
      <c r="C8" s="17" t="s">
        <v>68</v>
      </c>
      <c r="D8" s="11">
        <v>200</v>
      </c>
      <c r="E8" s="6"/>
      <c r="F8" s="6">
        <v>20</v>
      </c>
      <c r="G8" s="6"/>
      <c r="H8" s="6"/>
      <c r="I8" s="6"/>
      <c r="J8" s="6"/>
      <c r="K8" s="6">
        <v>100</v>
      </c>
      <c r="L8" s="6">
        <v>4</v>
      </c>
      <c r="M8" s="6"/>
      <c r="N8" s="6"/>
      <c r="O8" s="6"/>
      <c r="P8" s="6"/>
      <c r="Q8" s="6"/>
      <c r="R8" s="6"/>
      <c r="S8" s="6"/>
      <c r="T8" s="6"/>
      <c r="U8" s="9"/>
    </row>
    <row r="9" spans="2:21" ht="18.75" customHeight="1">
      <c r="B9" s="119"/>
      <c r="C9" s="17" t="s">
        <v>24</v>
      </c>
      <c r="D9" s="15" t="s">
        <v>79</v>
      </c>
      <c r="E9" s="6">
        <v>10</v>
      </c>
      <c r="F9" s="6"/>
      <c r="G9" s="6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</row>
    <row r="10" spans="2:21" ht="18.75" customHeight="1">
      <c r="B10" s="119"/>
      <c r="C10" s="17" t="s">
        <v>173</v>
      </c>
      <c r="D10" s="15" t="s">
        <v>187</v>
      </c>
      <c r="E10" s="6"/>
      <c r="F10" s="6"/>
      <c r="G10" s="6"/>
      <c r="H10" s="6"/>
      <c r="I10" s="6"/>
      <c r="J10" s="6"/>
      <c r="K10" s="6"/>
      <c r="L10" s="6"/>
      <c r="M10" s="6"/>
      <c r="N10" s="6">
        <v>40</v>
      </c>
      <c r="O10" s="6"/>
      <c r="P10" s="6"/>
      <c r="Q10" s="6"/>
      <c r="R10" s="6"/>
      <c r="S10" s="6"/>
      <c r="T10" s="6"/>
      <c r="U10" s="9"/>
    </row>
    <row r="11" spans="2:21" ht="18.75" customHeight="1">
      <c r="B11" s="120"/>
      <c r="C11" s="3" t="s">
        <v>176</v>
      </c>
      <c r="D11" s="20">
        <v>200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200</v>
      </c>
      <c r="P11" s="6"/>
      <c r="Q11" s="6"/>
      <c r="R11" s="6"/>
      <c r="S11" s="6"/>
      <c r="T11" s="6"/>
      <c r="U11" s="9"/>
    </row>
    <row r="12" spans="2:21" ht="23.25" customHeight="1">
      <c r="B12" s="115" t="s">
        <v>26</v>
      </c>
      <c r="C12" s="115"/>
      <c r="D12" s="51">
        <v>715</v>
      </c>
      <c r="E12" s="6">
        <f aca="true" t="shared" si="0" ref="E12:M12">SUM(E6:E9)</f>
        <v>15</v>
      </c>
      <c r="F12" s="6">
        <f t="shared" si="0"/>
        <v>26</v>
      </c>
      <c r="G12" s="6">
        <f t="shared" si="0"/>
        <v>30</v>
      </c>
      <c r="H12" s="6">
        <f t="shared" si="0"/>
        <v>1</v>
      </c>
      <c r="I12" s="6">
        <f t="shared" si="0"/>
        <v>30</v>
      </c>
      <c r="J12" s="6">
        <f t="shared" si="0"/>
        <v>50</v>
      </c>
      <c r="K12" s="6">
        <f t="shared" si="0"/>
        <v>200</v>
      </c>
      <c r="L12" s="6">
        <f t="shared" si="0"/>
        <v>4</v>
      </c>
      <c r="M12" s="6">
        <f t="shared" si="0"/>
        <v>0</v>
      </c>
      <c r="N12" s="6">
        <f>SUM(N6:N11)</f>
        <v>40</v>
      </c>
      <c r="O12" s="6">
        <f>SUM(O6:O11)</f>
        <v>200</v>
      </c>
      <c r="P12" s="6"/>
      <c r="Q12" s="6"/>
      <c r="R12" s="6"/>
      <c r="S12" s="6"/>
      <c r="T12" s="6"/>
      <c r="U12" s="9"/>
    </row>
    <row r="13" spans="2:21" ht="21.75" customHeight="1">
      <c r="B13" s="115" t="s">
        <v>27</v>
      </c>
      <c r="C13" s="115"/>
      <c r="D13" s="6"/>
      <c r="E13" s="6">
        <v>670</v>
      </c>
      <c r="F13" s="6">
        <v>69</v>
      </c>
      <c r="G13" s="6">
        <v>54</v>
      </c>
      <c r="H13" s="6">
        <v>20</v>
      </c>
      <c r="I13" s="6">
        <v>54</v>
      </c>
      <c r="J13" s="6">
        <v>76</v>
      </c>
      <c r="K13" s="6">
        <v>62</v>
      </c>
      <c r="L13" s="6">
        <v>600</v>
      </c>
      <c r="M13" s="6">
        <v>630</v>
      </c>
      <c r="N13" s="6">
        <v>150</v>
      </c>
      <c r="O13" s="6">
        <v>80</v>
      </c>
      <c r="P13" s="6"/>
      <c r="Q13" s="6"/>
      <c r="R13" s="6"/>
      <c r="S13" s="6"/>
      <c r="T13" s="6"/>
      <c r="U13" s="9"/>
    </row>
    <row r="14" spans="2:21" ht="21.75" customHeight="1">
      <c r="B14" s="115" t="s">
        <v>238</v>
      </c>
      <c r="C14" s="115"/>
      <c r="D14" s="6"/>
      <c r="E14" s="30">
        <f>E12*E13/1000</f>
        <v>10.05</v>
      </c>
      <c r="F14" s="30">
        <f aca="true" t="shared" si="1" ref="F14:O14">F12*F13/1000</f>
        <v>1.794</v>
      </c>
      <c r="G14" s="30">
        <f t="shared" si="1"/>
        <v>1.62</v>
      </c>
      <c r="H14" s="30">
        <f t="shared" si="1"/>
        <v>0.02</v>
      </c>
      <c r="I14" s="30">
        <f t="shared" si="1"/>
        <v>1.62</v>
      </c>
      <c r="J14" s="30">
        <f t="shared" si="1"/>
        <v>3.8</v>
      </c>
      <c r="K14" s="30">
        <f t="shared" si="1"/>
        <v>12.4</v>
      </c>
      <c r="L14" s="30">
        <f t="shared" si="1"/>
        <v>2.4</v>
      </c>
      <c r="M14" s="30">
        <f t="shared" si="1"/>
        <v>0</v>
      </c>
      <c r="N14" s="18">
        <f t="shared" si="1"/>
        <v>6</v>
      </c>
      <c r="O14" s="30">
        <f t="shared" si="1"/>
        <v>16</v>
      </c>
      <c r="P14" s="30"/>
      <c r="Q14" s="30"/>
      <c r="R14" s="7"/>
      <c r="S14" s="7"/>
      <c r="T14" s="55">
        <f>SUM(E14:S14)</f>
        <v>55.704</v>
      </c>
      <c r="U14" s="68"/>
    </row>
    <row r="15" spans="5:15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N15" t="s">
        <v>211</v>
      </c>
      <c r="O15" t="s">
        <v>211</v>
      </c>
    </row>
    <row r="16" spans="3:21" ht="12.75">
      <c r="C16" t="s">
        <v>156</v>
      </c>
      <c r="D16" s="106">
        <v>937.2</v>
      </c>
      <c r="E16" s="110">
        <f>D16/10</f>
        <v>93.72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3:21" ht="12.75">
      <c r="C17" t="s">
        <v>239</v>
      </c>
      <c r="D17" s="106">
        <f>D16*3</f>
        <v>2811.6000000000004</v>
      </c>
      <c r="E17" s="11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ht="12.75">
      <c r="D18" s="26"/>
    </row>
    <row r="19" spans="4:6" ht="12.75">
      <c r="D19" s="107">
        <f>Лист1!U14+Лист2!V14+Лист3!S12+Лист4!U15+Лист5!S14+Лист6!T14+Лист7!T13+Лист8!T11+Лист9!U14+Лист10!T14</f>
        <v>943.183564</v>
      </c>
      <c r="E19" s="32"/>
      <c r="F19" s="54"/>
    </row>
    <row r="20" spans="4:9" ht="12.75">
      <c r="D20" s="26"/>
      <c r="I20" s="50"/>
    </row>
    <row r="21" ht="12.75">
      <c r="C21" t="s">
        <v>147</v>
      </c>
    </row>
    <row r="22" spans="2:22" ht="18.75">
      <c r="B22" s="130" t="s">
        <v>196</v>
      </c>
      <c r="C22" s="130"/>
      <c r="D22" s="126" t="s">
        <v>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2:22" ht="59.25" customHeight="1">
      <c r="B23" s="140" t="s">
        <v>2</v>
      </c>
      <c r="C23" s="140"/>
      <c r="D23" s="40" t="s">
        <v>3</v>
      </c>
      <c r="E23" s="61" t="s">
        <v>136</v>
      </c>
      <c r="F23" s="61" t="s">
        <v>150</v>
      </c>
      <c r="G23" s="61" t="s">
        <v>121</v>
      </c>
      <c r="H23" s="61" t="s">
        <v>151</v>
      </c>
      <c r="I23" s="61" t="s">
        <v>41</v>
      </c>
      <c r="J23" s="61" t="s">
        <v>152</v>
      </c>
      <c r="K23" s="61" t="s">
        <v>88</v>
      </c>
      <c r="L23" s="61" t="s">
        <v>74</v>
      </c>
      <c r="M23" s="61" t="s">
        <v>57</v>
      </c>
      <c r="N23" s="61" t="s">
        <v>153</v>
      </c>
      <c r="O23" s="61" t="s">
        <v>14</v>
      </c>
      <c r="P23" s="61" t="s">
        <v>161</v>
      </c>
      <c r="Q23" s="61" t="s">
        <v>83</v>
      </c>
      <c r="R23" s="61" t="s">
        <v>107</v>
      </c>
      <c r="S23" s="61" t="s">
        <v>167</v>
      </c>
      <c r="T23" s="61" t="s">
        <v>90</v>
      </c>
      <c r="U23" s="61" t="s">
        <v>210</v>
      </c>
      <c r="V23" s="41" t="s">
        <v>201</v>
      </c>
    </row>
    <row r="24" spans="2:22" ht="43.5" customHeight="1">
      <c r="B24" s="118" t="s">
        <v>118</v>
      </c>
      <c r="C24" s="17" t="s">
        <v>148</v>
      </c>
      <c r="D24" s="20">
        <v>250</v>
      </c>
      <c r="E24" s="6"/>
      <c r="F24" s="6"/>
      <c r="G24" s="6">
        <v>12.5</v>
      </c>
      <c r="H24" s="6"/>
      <c r="I24" s="6">
        <v>13.3</v>
      </c>
      <c r="J24" s="6"/>
      <c r="K24" s="6"/>
      <c r="L24" s="6"/>
      <c r="M24" s="6">
        <v>1.5</v>
      </c>
      <c r="N24" s="6"/>
      <c r="O24" s="6">
        <v>125</v>
      </c>
      <c r="P24" s="6"/>
      <c r="Q24" s="6">
        <v>10</v>
      </c>
      <c r="R24" s="6"/>
      <c r="S24" s="6"/>
      <c r="T24" s="6"/>
      <c r="U24" s="6"/>
      <c r="V24" s="6">
        <v>2.5</v>
      </c>
    </row>
    <row r="25" spans="2:22" ht="28.5" customHeight="1">
      <c r="B25" s="119"/>
      <c r="C25" s="17" t="s">
        <v>149</v>
      </c>
      <c r="D25" s="20" t="s">
        <v>42</v>
      </c>
      <c r="E25" s="6">
        <v>1</v>
      </c>
      <c r="F25" s="6">
        <v>131</v>
      </c>
      <c r="G25" s="6">
        <v>5.7</v>
      </c>
      <c r="H25" s="6">
        <v>0.8</v>
      </c>
      <c r="I25" s="6">
        <v>5</v>
      </c>
      <c r="J25" s="6"/>
      <c r="K25" s="6"/>
      <c r="L25" s="6">
        <v>2</v>
      </c>
      <c r="M25" s="6">
        <v>4.5</v>
      </c>
      <c r="N25" s="6">
        <v>2.5</v>
      </c>
      <c r="O25" s="6"/>
      <c r="P25" s="6"/>
      <c r="Q25" s="6"/>
      <c r="R25" s="6"/>
      <c r="S25" s="6"/>
      <c r="T25" s="6"/>
      <c r="U25" s="6"/>
      <c r="V25" s="6"/>
    </row>
    <row r="26" spans="2:22" ht="28.5" customHeight="1">
      <c r="B26" s="119"/>
      <c r="C26" s="17" t="s">
        <v>43</v>
      </c>
      <c r="D26" s="20">
        <v>150</v>
      </c>
      <c r="E26" s="6">
        <v>5.25</v>
      </c>
      <c r="F26" s="6"/>
      <c r="G26" s="6"/>
      <c r="H26" s="6"/>
      <c r="I26" s="6"/>
      <c r="J26" s="6"/>
      <c r="K26" s="6"/>
      <c r="L26" s="6"/>
      <c r="M26" s="6">
        <v>1.5</v>
      </c>
      <c r="N26" s="6"/>
      <c r="O26" s="6"/>
      <c r="P26" s="6">
        <v>36.3</v>
      </c>
      <c r="Q26" s="6"/>
      <c r="R26" s="6"/>
      <c r="S26" s="6"/>
      <c r="T26" s="6"/>
      <c r="U26" s="6"/>
      <c r="V26" s="6"/>
    </row>
    <row r="27" spans="2:22" ht="27" customHeight="1">
      <c r="B27" s="119"/>
      <c r="C27" s="17" t="s">
        <v>128</v>
      </c>
      <c r="D27" s="20">
        <v>60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109.2</v>
      </c>
      <c r="T27" s="6"/>
      <c r="U27" s="6"/>
      <c r="V27" s="6"/>
    </row>
    <row r="28" spans="2:22" ht="18.75" customHeight="1">
      <c r="B28" s="119"/>
      <c r="C28" s="17" t="s">
        <v>141</v>
      </c>
      <c r="D28" s="20">
        <v>30</v>
      </c>
      <c r="E28" s="6"/>
      <c r="F28" s="6"/>
      <c r="G28" s="6"/>
      <c r="H28" s="6"/>
      <c r="I28" s="6"/>
      <c r="J28" s="6">
        <v>30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8" customHeight="1">
      <c r="B29" s="119"/>
      <c r="C29" s="17" t="s">
        <v>45</v>
      </c>
      <c r="D29" s="20">
        <v>30</v>
      </c>
      <c r="E29" s="6"/>
      <c r="F29" s="6"/>
      <c r="G29" s="6"/>
      <c r="H29" s="6"/>
      <c r="I29" s="6"/>
      <c r="J29" s="6"/>
      <c r="K29" s="6">
        <v>30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20.25" customHeight="1">
      <c r="B30" s="119"/>
      <c r="C30" s="17" t="s">
        <v>35</v>
      </c>
      <c r="D30" s="20">
        <v>200</v>
      </c>
      <c r="E30" s="6"/>
      <c r="F30" s="6"/>
      <c r="G30" s="6"/>
      <c r="H30" s="6">
        <v>20</v>
      </c>
      <c r="I30" s="6"/>
      <c r="J30" s="6"/>
      <c r="K30" s="6"/>
      <c r="L30" s="6"/>
      <c r="M30" s="6"/>
      <c r="N30" s="6"/>
      <c r="O30" s="6"/>
      <c r="P30" s="6"/>
      <c r="Q30" s="6"/>
      <c r="R30" s="6">
        <v>20</v>
      </c>
      <c r="S30" s="6"/>
      <c r="T30" s="6">
        <v>0.2</v>
      </c>
      <c r="U30" s="6"/>
      <c r="V30" s="6"/>
    </row>
    <row r="31" spans="2:22" ht="20.25" customHeight="1">
      <c r="B31" s="120"/>
      <c r="C31" s="3" t="s">
        <v>176</v>
      </c>
      <c r="D31" s="20">
        <v>200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200</v>
      </c>
      <c r="V31" s="6"/>
    </row>
    <row r="32" spans="2:22" ht="23.25" customHeight="1">
      <c r="B32" s="123" t="s">
        <v>26</v>
      </c>
      <c r="C32" s="123"/>
      <c r="D32" s="51">
        <v>1060</v>
      </c>
      <c r="E32" s="6">
        <f aca="true" t="shared" si="2" ref="E32:S32">SUM(E24:E31)</f>
        <v>6.25</v>
      </c>
      <c r="F32" s="6">
        <f t="shared" si="2"/>
        <v>131</v>
      </c>
      <c r="G32" s="6">
        <f t="shared" si="2"/>
        <v>18.2</v>
      </c>
      <c r="H32" s="6">
        <f t="shared" si="2"/>
        <v>20.8</v>
      </c>
      <c r="I32" s="6">
        <f t="shared" si="2"/>
        <v>18.3</v>
      </c>
      <c r="J32" s="6">
        <f t="shared" si="2"/>
        <v>30</v>
      </c>
      <c r="K32" s="6">
        <f t="shared" si="2"/>
        <v>30</v>
      </c>
      <c r="L32" s="6">
        <f t="shared" si="2"/>
        <v>2</v>
      </c>
      <c r="M32" s="6">
        <f t="shared" si="2"/>
        <v>7.5</v>
      </c>
      <c r="N32" s="6">
        <f t="shared" si="2"/>
        <v>2.5</v>
      </c>
      <c r="O32" s="6">
        <f t="shared" si="2"/>
        <v>125</v>
      </c>
      <c r="P32" s="6">
        <f t="shared" si="2"/>
        <v>36.3</v>
      </c>
      <c r="Q32" s="6">
        <f t="shared" si="2"/>
        <v>10</v>
      </c>
      <c r="R32" s="6">
        <f t="shared" si="2"/>
        <v>20</v>
      </c>
      <c r="S32" s="6">
        <f t="shared" si="2"/>
        <v>109.2</v>
      </c>
      <c r="T32" s="6">
        <f>SUM(T24:T31)</f>
        <v>0.2</v>
      </c>
      <c r="U32" s="6">
        <f>SUM(U24:U31)</f>
        <v>200</v>
      </c>
      <c r="V32" s="6">
        <f>SUM(V24:V31)</f>
        <v>2.5</v>
      </c>
    </row>
    <row r="33" spans="2:22" ht="21.75" customHeight="1">
      <c r="B33" s="123" t="s">
        <v>27</v>
      </c>
      <c r="C33" s="123"/>
      <c r="D33" s="11"/>
      <c r="E33" s="6">
        <v>670</v>
      </c>
      <c r="F33" s="6">
        <v>213</v>
      </c>
      <c r="G33" s="6">
        <v>40</v>
      </c>
      <c r="H33" s="6">
        <v>69</v>
      </c>
      <c r="I33" s="6">
        <v>40</v>
      </c>
      <c r="J33" s="6">
        <v>54</v>
      </c>
      <c r="K33" s="6">
        <v>54</v>
      </c>
      <c r="L33" s="6">
        <v>150</v>
      </c>
      <c r="M33" s="6">
        <v>20</v>
      </c>
      <c r="N33" s="6">
        <v>40</v>
      </c>
      <c r="O33" s="6">
        <v>40</v>
      </c>
      <c r="P33" s="6">
        <v>60</v>
      </c>
      <c r="Q33" s="6">
        <v>40</v>
      </c>
      <c r="R33" s="6">
        <v>120</v>
      </c>
      <c r="S33" s="6">
        <v>66.7</v>
      </c>
      <c r="T33" s="6">
        <v>700</v>
      </c>
      <c r="U33" s="6">
        <v>80</v>
      </c>
      <c r="V33" s="6">
        <v>145.5</v>
      </c>
    </row>
    <row r="34" spans="2:23" ht="21.75" customHeight="1">
      <c r="B34" s="123" t="s">
        <v>229</v>
      </c>
      <c r="C34" s="123"/>
      <c r="D34" s="11"/>
      <c r="E34" s="29">
        <f>E32*E33/1000</f>
        <v>4.1875</v>
      </c>
      <c r="F34" s="29">
        <f aca="true" t="shared" si="3" ref="F34:V34">F32*F33/1000</f>
        <v>27.903</v>
      </c>
      <c r="G34" s="29">
        <f t="shared" si="3"/>
        <v>0.728</v>
      </c>
      <c r="H34" s="29">
        <f t="shared" si="3"/>
        <v>1.4352</v>
      </c>
      <c r="I34" s="29">
        <f t="shared" si="3"/>
        <v>0.732</v>
      </c>
      <c r="J34" s="29">
        <f t="shared" si="3"/>
        <v>1.62</v>
      </c>
      <c r="K34" s="29">
        <f t="shared" si="3"/>
        <v>1.62</v>
      </c>
      <c r="L34" s="29">
        <f t="shared" si="3"/>
        <v>0.3</v>
      </c>
      <c r="M34" s="29">
        <f t="shared" si="3"/>
        <v>0.15</v>
      </c>
      <c r="N34" s="29">
        <f t="shared" si="3"/>
        <v>0.1</v>
      </c>
      <c r="O34" s="29">
        <f t="shared" si="3"/>
        <v>5</v>
      </c>
      <c r="P34" s="29">
        <f t="shared" si="3"/>
        <v>2.178</v>
      </c>
      <c r="Q34" s="29">
        <f t="shared" si="3"/>
        <v>0.4</v>
      </c>
      <c r="R34" s="29">
        <f t="shared" si="3"/>
        <v>2.4</v>
      </c>
      <c r="S34" s="29">
        <f t="shared" si="3"/>
        <v>7.28364</v>
      </c>
      <c r="T34" s="29">
        <f t="shared" si="3"/>
        <v>0.14</v>
      </c>
      <c r="U34" s="29">
        <f t="shared" si="3"/>
        <v>16</v>
      </c>
      <c r="V34" s="29">
        <f t="shared" si="3"/>
        <v>0.36375</v>
      </c>
      <c r="W34" s="32">
        <f>SUM(E34:V34)</f>
        <v>72.54108999999998</v>
      </c>
    </row>
    <row r="35" spans="5:22" ht="12.75">
      <c r="E35" t="s">
        <v>211</v>
      </c>
      <c r="F35" t="s">
        <v>211</v>
      </c>
      <c r="G35" t="s">
        <v>211</v>
      </c>
      <c r="H35" t="s">
        <v>211</v>
      </c>
      <c r="I35" t="s">
        <v>211</v>
      </c>
      <c r="J35" t="s">
        <v>211</v>
      </c>
      <c r="K35" t="s">
        <v>211</v>
      </c>
      <c r="L35" t="s">
        <v>211</v>
      </c>
      <c r="M35" t="s">
        <v>211</v>
      </c>
      <c r="N35" t="s">
        <v>211</v>
      </c>
      <c r="O35" t="s">
        <v>211</v>
      </c>
      <c r="P35" t="s">
        <v>211</v>
      </c>
      <c r="Q35" t="s">
        <v>211</v>
      </c>
      <c r="R35" t="s">
        <v>211</v>
      </c>
      <c r="S35" t="s">
        <v>211</v>
      </c>
      <c r="U35" t="s">
        <v>211</v>
      </c>
      <c r="V35" t="s">
        <v>211</v>
      </c>
    </row>
    <row r="36" spans="3:5" ht="12.75">
      <c r="C36" t="s">
        <v>156</v>
      </c>
      <c r="D36" s="106">
        <v>937.2</v>
      </c>
      <c r="E36" s="109">
        <f>D36/10</f>
        <v>93.72</v>
      </c>
    </row>
    <row r="37" spans="3:5" ht="12.75">
      <c r="C37" t="s">
        <v>239</v>
      </c>
      <c r="D37" s="106">
        <f>D36*3</f>
        <v>2811.6000000000004</v>
      </c>
      <c r="E37" s="109"/>
    </row>
    <row r="38" ht="12.75">
      <c r="G38" s="81"/>
    </row>
    <row r="39" ht="12.75">
      <c r="D39" s="108">
        <f>Лист1!Y33+Лист2!X33+Лист3!Z34+Лист4!X34+Лист5!Y33+Лист6!X34+Лист7!W33+Лист8!AA31+Лист9!Y34+Лист10!W34</f>
        <v>944.788428</v>
      </c>
    </row>
    <row r="41" ht="12.75">
      <c r="D41" s="26"/>
    </row>
    <row r="43" ht="12.75">
      <c r="Q43" t="s">
        <v>86</v>
      </c>
    </row>
  </sheetData>
  <sheetProtection/>
  <mergeCells count="31">
    <mergeCell ref="B34:C34"/>
    <mergeCell ref="B32:C32"/>
    <mergeCell ref="B33:C33"/>
    <mergeCell ref="B23:C23"/>
    <mergeCell ref="B24:B31"/>
    <mergeCell ref="P4:P5"/>
    <mergeCell ref="I4:I5"/>
    <mergeCell ref="N4:N5"/>
    <mergeCell ref="L4:L5"/>
    <mergeCell ref="M4:M5"/>
    <mergeCell ref="Q4:Q5"/>
    <mergeCell ref="K4:K5"/>
    <mergeCell ref="B12:C12"/>
    <mergeCell ref="D22:V22"/>
    <mergeCell ref="B13:C13"/>
    <mergeCell ref="B14:C14"/>
    <mergeCell ref="B22:C22"/>
    <mergeCell ref="B6:B11"/>
    <mergeCell ref="S4:S5"/>
    <mergeCell ref="R4:R5"/>
    <mergeCell ref="O4:O5"/>
    <mergeCell ref="J4:J5"/>
    <mergeCell ref="B3:C3"/>
    <mergeCell ref="D3:T3"/>
    <mergeCell ref="B4:C5"/>
    <mergeCell ref="D4:D5"/>
    <mergeCell ref="E4:E5"/>
    <mergeCell ref="T4:T5"/>
    <mergeCell ref="F4:F5"/>
    <mergeCell ref="H4:H5"/>
    <mergeCell ref="G4:G5"/>
  </mergeCells>
  <printOptions/>
  <pageMargins left="0.75" right="0.75" top="1" bottom="1" header="0.5" footer="0.5"/>
  <pageSetup fitToHeight="0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2"/>
  <sheetViews>
    <sheetView zoomScalePageLayoutView="0" workbookViewId="0" topLeftCell="A16">
      <selection activeCell="D31" sqref="D31"/>
    </sheetView>
  </sheetViews>
  <sheetFormatPr defaultColWidth="9.00390625" defaultRowHeight="12.75"/>
  <cols>
    <col min="1" max="1" width="1.75390625" style="0" customWidth="1"/>
    <col min="2" max="2" width="3.25390625" style="0" customWidth="1"/>
    <col min="3" max="3" width="21.125" style="0" customWidth="1"/>
    <col min="4" max="4" width="8.125" style="0" customWidth="1"/>
    <col min="5" max="23" width="5.75390625" style="0" customWidth="1"/>
    <col min="24" max="24" width="8.125" style="0" customWidth="1"/>
  </cols>
  <sheetData>
    <row r="1" spans="2:10" ht="12.75">
      <c r="B1" s="121" t="s">
        <v>53</v>
      </c>
      <c r="C1" s="121"/>
      <c r="D1" s="121"/>
      <c r="E1" s="121"/>
      <c r="F1" s="121"/>
      <c r="G1" s="121"/>
      <c r="H1" s="121"/>
      <c r="I1" s="121"/>
      <c r="J1" s="121"/>
    </row>
    <row r="3" spans="2:22" ht="18.75" customHeight="1">
      <c r="B3" s="122" t="s">
        <v>197</v>
      </c>
      <c r="C3" s="122"/>
      <c r="D3" s="122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2:22" ht="60.75" customHeight="1">
      <c r="B4" s="123" t="s">
        <v>2</v>
      </c>
      <c r="C4" s="123"/>
      <c r="D4" s="39" t="s">
        <v>3</v>
      </c>
      <c r="E4" s="37" t="s">
        <v>200</v>
      </c>
      <c r="F4" s="37" t="s">
        <v>5</v>
      </c>
      <c r="G4" s="37" t="s">
        <v>12</v>
      </c>
      <c r="H4" s="37" t="s">
        <v>7</v>
      </c>
      <c r="I4" s="37" t="s">
        <v>37</v>
      </c>
      <c r="J4" s="37" t="s">
        <v>8</v>
      </c>
      <c r="K4" s="37" t="s">
        <v>6</v>
      </c>
      <c r="L4" s="37" t="s">
        <v>38</v>
      </c>
      <c r="M4" s="37" t="s">
        <v>39</v>
      </c>
      <c r="N4" s="37" t="s">
        <v>29</v>
      </c>
      <c r="O4" s="37" t="s">
        <v>40</v>
      </c>
      <c r="P4" s="37" t="s">
        <v>18</v>
      </c>
      <c r="Q4" s="37" t="s">
        <v>47</v>
      </c>
      <c r="R4" s="37" t="s">
        <v>41</v>
      </c>
      <c r="S4" s="41" t="s">
        <v>13</v>
      </c>
      <c r="T4" s="41" t="s">
        <v>59</v>
      </c>
      <c r="U4" s="41" t="s">
        <v>214</v>
      </c>
      <c r="V4" s="41"/>
    </row>
    <row r="5" spans="2:22" ht="33" customHeight="1">
      <c r="B5" s="125" t="s">
        <v>19</v>
      </c>
      <c r="C5" s="17" t="s">
        <v>199</v>
      </c>
      <c r="D5" s="6" t="s">
        <v>42</v>
      </c>
      <c r="E5" s="6">
        <v>64</v>
      </c>
      <c r="F5" s="6">
        <v>2.5</v>
      </c>
      <c r="G5" s="6">
        <v>1.2</v>
      </c>
      <c r="H5" s="6">
        <v>14.4</v>
      </c>
      <c r="I5" s="6"/>
      <c r="J5" s="6">
        <v>1</v>
      </c>
      <c r="K5" s="6">
        <v>0.8</v>
      </c>
      <c r="L5" s="6"/>
      <c r="M5" s="6"/>
      <c r="N5" s="6">
        <v>2.5</v>
      </c>
      <c r="O5" s="6"/>
      <c r="P5" s="6"/>
      <c r="Q5" s="6">
        <v>2</v>
      </c>
      <c r="R5" s="6">
        <v>5.3</v>
      </c>
      <c r="S5" s="6">
        <v>5.4</v>
      </c>
      <c r="T5" s="6">
        <v>9</v>
      </c>
      <c r="U5" s="6"/>
      <c r="V5" s="6"/>
    </row>
    <row r="6" spans="2:22" ht="33" customHeight="1">
      <c r="B6" s="125"/>
      <c r="C6" s="17" t="s">
        <v>43</v>
      </c>
      <c r="D6" s="6">
        <v>150</v>
      </c>
      <c r="E6" s="6"/>
      <c r="F6" s="6">
        <v>1</v>
      </c>
      <c r="G6" s="6"/>
      <c r="H6" s="6"/>
      <c r="I6" s="6"/>
      <c r="J6" s="6">
        <v>5.25</v>
      </c>
      <c r="K6" s="6"/>
      <c r="L6" s="6">
        <v>36.3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ht="18" customHeight="1">
      <c r="B7" s="125"/>
      <c r="C7" s="17" t="s">
        <v>44</v>
      </c>
      <c r="D7" s="6">
        <v>60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63.6</v>
      </c>
      <c r="P7" s="6"/>
      <c r="Q7" s="6"/>
      <c r="R7" s="6"/>
      <c r="S7" s="6"/>
      <c r="T7" s="6"/>
      <c r="U7" s="6"/>
      <c r="V7" s="6"/>
    </row>
    <row r="8" spans="2:22" ht="30">
      <c r="B8" s="125"/>
      <c r="C8" s="17" t="s">
        <v>45</v>
      </c>
      <c r="D8" s="6">
        <v>25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25</v>
      </c>
      <c r="Q8" s="6"/>
      <c r="R8" s="6"/>
      <c r="S8" s="6"/>
      <c r="T8" s="6"/>
      <c r="U8" s="6"/>
      <c r="V8" s="6"/>
    </row>
    <row r="9" spans="2:22" ht="28.5" customHeight="1">
      <c r="B9" s="125"/>
      <c r="C9" s="17" t="s">
        <v>46</v>
      </c>
      <c r="D9" s="6">
        <v>200</v>
      </c>
      <c r="E9" s="6"/>
      <c r="F9" s="6"/>
      <c r="G9" s="6"/>
      <c r="H9" s="6"/>
      <c r="I9" s="6">
        <v>100</v>
      </c>
      <c r="J9" s="6"/>
      <c r="K9" s="6">
        <v>20</v>
      </c>
      <c r="L9" s="6"/>
      <c r="M9" s="6">
        <v>5</v>
      </c>
      <c r="N9" s="6"/>
      <c r="O9" s="6"/>
      <c r="P9" s="6"/>
      <c r="Q9" s="6"/>
      <c r="R9" s="6"/>
      <c r="S9" s="6"/>
      <c r="T9" s="6"/>
      <c r="U9" s="6"/>
      <c r="V9" s="6"/>
    </row>
    <row r="10" spans="2:22" ht="18" customHeight="1">
      <c r="B10" s="125"/>
      <c r="C10" s="17" t="s">
        <v>24</v>
      </c>
      <c r="D10" s="15" t="s">
        <v>79</v>
      </c>
      <c r="E10" s="6"/>
      <c r="F10" s="6"/>
      <c r="G10" s="6"/>
      <c r="H10" s="6">
        <v>30</v>
      </c>
      <c r="I10" s="6"/>
      <c r="J10" s="6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8" customHeight="1">
      <c r="B11" s="98"/>
      <c r="C11" s="101" t="s">
        <v>218</v>
      </c>
      <c r="D11" s="103" t="s">
        <v>215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1</v>
      </c>
      <c r="V11" s="6"/>
    </row>
    <row r="12" spans="2:22" ht="26.25" customHeight="1">
      <c r="B12" s="115" t="s">
        <v>26</v>
      </c>
      <c r="C12" s="115"/>
      <c r="D12" s="52">
        <v>660</v>
      </c>
      <c r="E12" s="6">
        <f aca="true" t="shared" si="0" ref="E12:T12">SUM(E5:E10)</f>
        <v>64</v>
      </c>
      <c r="F12" s="6">
        <f t="shared" si="0"/>
        <v>3.5</v>
      </c>
      <c r="G12" s="6">
        <f t="shared" si="0"/>
        <v>1.2</v>
      </c>
      <c r="H12" s="6">
        <f t="shared" si="0"/>
        <v>44.4</v>
      </c>
      <c r="I12" s="6">
        <f t="shared" si="0"/>
        <v>100</v>
      </c>
      <c r="J12" s="6">
        <f t="shared" si="0"/>
        <v>16.25</v>
      </c>
      <c r="K12" s="6">
        <f t="shared" si="0"/>
        <v>20.8</v>
      </c>
      <c r="L12" s="6">
        <f t="shared" si="0"/>
        <v>36.3</v>
      </c>
      <c r="M12" s="6">
        <f t="shared" si="0"/>
        <v>5</v>
      </c>
      <c r="N12" s="6">
        <f t="shared" si="0"/>
        <v>2.5</v>
      </c>
      <c r="O12" s="6">
        <f t="shared" si="0"/>
        <v>63.6</v>
      </c>
      <c r="P12" s="6">
        <f t="shared" si="0"/>
        <v>25</v>
      </c>
      <c r="Q12" s="6">
        <f t="shared" si="0"/>
        <v>2</v>
      </c>
      <c r="R12" s="6">
        <f t="shared" si="0"/>
        <v>5.3</v>
      </c>
      <c r="S12" s="6">
        <f t="shared" si="0"/>
        <v>5.4</v>
      </c>
      <c r="T12" s="6">
        <f t="shared" si="0"/>
        <v>9</v>
      </c>
      <c r="U12" s="6">
        <v>1</v>
      </c>
      <c r="V12" s="6"/>
    </row>
    <row r="13" spans="2:22" ht="21.75" customHeight="1">
      <c r="B13" s="115" t="s">
        <v>27</v>
      </c>
      <c r="C13" s="115"/>
      <c r="D13" s="6"/>
      <c r="E13" s="6">
        <v>420</v>
      </c>
      <c r="F13" s="6">
        <v>20</v>
      </c>
      <c r="G13" s="6">
        <v>40</v>
      </c>
      <c r="H13" s="6">
        <v>54</v>
      </c>
      <c r="I13" s="6">
        <v>62</v>
      </c>
      <c r="J13" s="6">
        <v>670</v>
      </c>
      <c r="K13" s="6">
        <v>69</v>
      </c>
      <c r="L13" s="6">
        <v>60</v>
      </c>
      <c r="M13" s="6">
        <v>700</v>
      </c>
      <c r="N13" s="6">
        <v>40</v>
      </c>
      <c r="O13" s="6">
        <v>123.08</v>
      </c>
      <c r="P13" s="6">
        <v>54</v>
      </c>
      <c r="Q13" s="6">
        <v>150</v>
      </c>
      <c r="R13" s="6">
        <v>40</v>
      </c>
      <c r="S13" s="6">
        <v>145.5</v>
      </c>
      <c r="T13" s="6">
        <v>50</v>
      </c>
      <c r="U13" s="6">
        <v>27</v>
      </c>
      <c r="V13" s="6"/>
    </row>
    <row r="14" spans="2:22" ht="21.75" customHeight="1">
      <c r="B14" s="115" t="s">
        <v>220</v>
      </c>
      <c r="C14" s="115"/>
      <c r="D14" s="6"/>
      <c r="E14" s="30">
        <f>E12*E13/1000</f>
        <v>26.88</v>
      </c>
      <c r="F14" s="30">
        <f aca="true" t="shared" si="1" ref="F14:T14">F12*F13/1000</f>
        <v>0.07</v>
      </c>
      <c r="G14" s="30">
        <f t="shared" si="1"/>
        <v>0.048</v>
      </c>
      <c r="H14" s="30">
        <f t="shared" si="1"/>
        <v>2.3975999999999997</v>
      </c>
      <c r="I14" s="30">
        <f t="shared" si="1"/>
        <v>6.2</v>
      </c>
      <c r="J14" s="30">
        <f t="shared" si="1"/>
        <v>10.8875</v>
      </c>
      <c r="K14" s="30">
        <f t="shared" si="1"/>
        <v>1.4352</v>
      </c>
      <c r="L14" s="30">
        <f t="shared" si="1"/>
        <v>2.178</v>
      </c>
      <c r="M14" s="30">
        <f t="shared" si="1"/>
        <v>3.5</v>
      </c>
      <c r="N14" s="30">
        <f t="shared" si="1"/>
        <v>0.1</v>
      </c>
      <c r="O14" s="30">
        <f t="shared" si="1"/>
        <v>7.827888</v>
      </c>
      <c r="P14" s="30">
        <f t="shared" si="1"/>
        <v>1.35</v>
      </c>
      <c r="Q14" s="30">
        <f t="shared" si="1"/>
        <v>0.3</v>
      </c>
      <c r="R14" s="30">
        <f t="shared" si="1"/>
        <v>0.212</v>
      </c>
      <c r="S14" s="30">
        <f t="shared" si="1"/>
        <v>0.7857000000000001</v>
      </c>
      <c r="T14" s="30">
        <f t="shared" si="1"/>
        <v>0.45</v>
      </c>
      <c r="U14" s="30">
        <v>27</v>
      </c>
      <c r="V14" s="30">
        <f>SUM(E14:U14)</f>
        <v>91.621888</v>
      </c>
    </row>
    <row r="15" spans="5:19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</row>
    <row r="20" ht="12.75">
      <c r="C20" t="s">
        <v>54</v>
      </c>
    </row>
    <row r="21" spans="2:23" ht="18.75" customHeight="1">
      <c r="B21" s="122" t="s">
        <v>198</v>
      </c>
      <c r="C21" s="122"/>
      <c r="D21" s="126" t="s">
        <v>1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2:23" ht="68.25" customHeight="1">
      <c r="B22" s="128" t="s">
        <v>36</v>
      </c>
      <c r="C22" s="129"/>
      <c r="D22" s="40" t="s">
        <v>3</v>
      </c>
      <c r="E22" s="37" t="s">
        <v>200</v>
      </c>
      <c r="F22" s="37" t="s">
        <v>5</v>
      </c>
      <c r="G22" s="37" t="s">
        <v>12</v>
      </c>
      <c r="H22" s="37" t="s">
        <v>28</v>
      </c>
      <c r="I22" s="37" t="s">
        <v>204</v>
      </c>
      <c r="J22" s="37" t="s">
        <v>8</v>
      </c>
      <c r="K22" s="37" t="s">
        <v>6</v>
      </c>
      <c r="L22" s="37" t="s">
        <v>38</v>
      </c>
      <c r="M22" s="41" t="s">
        <v>17</v>
      </c>
      <c r="N22" s="37" t="s">
        <v>40</v>
      </c>
      <c r="O22" s="37" t="s">
        <v>14</v>
      </c>
      <c r="P22" s="37" t="s">
        <v>48</v>
      </c>
      <c r="Q22" s="37" t="s">
        <v>49</v>
      </c>
      <c r="R22" s="41" t="s">
        <v>18</v>
      </c>
      <c r="S22" s="41" t="s">
        <v>29</v>
      </c>
      <c r="T22" s="41" t="s">
        <v>13</v>
      </c>
      <c r="U22" s="41" t="s">
        <v>214</v>
      </c>
      <c r="V22" s="41" t="s">
        <v>203</v>
      </c>
      <c r="W22" s="41" t="s">
        <v>139</v>
      </c>
    </row>
    <row r="23" spans="2:23" ht="31.5" customHeight="1">
      <c r="B23" s="127" t="s">
        <v>31</v>
      </c>
      <c r="C23" s="17" t="s">
        <v>51</v>
      </c>
      <c r="D23" s="6">
        <v>250</v>
      </c>
      <c r="E23" s="6"/>
      <c r="F23" s="6">
        <v>1.5</v>
      </c>
      <c r="G23" s="6">
        <v>12</v>
      </c>
      <c r="H23" s="6"/>
      <c r="I23" s="6"/>
      <c r="J23" s="6"/>
      <c r="K23" s="6"/>
      <c r="L23" s="6"/>
      <c r="M23" s="6"/>
      <c r="N23" s="6"/>
      <c r="O23" s="6">
        <v>125</v>
      </c>
      <c r="P23" s="6">
        <v>13.3</v>
      </c>
      <c r="Q23" s="6">
        <v>10</v>
      </c>
      <c r="R23" s="6"/>
      <c r="S23" s="6"/>
      <c r="T23" s="6">
        <v>2.5</v>
      </c>
      <c r="U23" s="6"/>
      <c r="V23" s="6"/>
      <c r="W23" s="6"/>
    </row>
    <row r="24" spans="2:23" ht="30" customHeight="1">
      <c r="B24" s="127"/>
      <c r="C24" s="17" t="s">
        <v>199</v>
      </c>
      <c r="D24" s="6" t="s">
        <v>42</v>
      </c>
      <c r="E24" s="6">
        <v>64</v>
      </c>
      <c r="F24" s="6">
        <v>2.5</v>
      </c>
      <c r="G24" s="6">
        <v>1.2</v>
      </c>
      <c r="H24" s="6">
        <v>14.4</v>
      </c>
      <c r="I24" s="6"/>
      <c r="J24" s="6">
        <v>1</v>
      </c>
      <c r="K24" s="6">
        <v>0.8</v>
      </c>
      <c r="L24" s="6"/>
      <c r="M24" s="6">
        <v>2</v>
      </c>
      <c r="N24" s="6"/>
      <c r="O24" s="6"/>
      <c r="P24" s="6">
        <v>5.3</v>
      </c>
      <c r="Q24" s="6"/>
      <c r="R24" s="6"/>
      <c r="S24" s="6">
        <v>2.5</v>
      </c>
      <c r="T24" s="6">
        <v>5.4</v>
      </c>
      <c r="U24" s="6"/>
      <c r="V24" s="6"/>
      <c r="W24" s="6">
        <v>9</v>
      </c>
    </row>
    <row r="25" spans="2:23" ht="30">
      <c r="B25" s="127"/>
      <c r="C25" s="17" t="s">
        <v>43</v>
      </c>
      <c r="D25" s="6">
        <v>150</v>
      </c>
      <c r="E25" s="6"/>
      <c r="F25" s="6">
        <v>1</v>
      </c>
      <c r="G25" s="6"/>
      <c r="H25" s="6"/>
      <c r="I25" s="6"/>
      <c r="J25" s="6">
        <v>5.25</v>
      </c>
      <c r="K25" s="6"/>
      <c r="L25" s="6">
        <v>36.3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ht="18" customHeight="1">
      <c r="B26" s="127"/>
      <c r="C26" s="17" t="s">
        <v>44</v>
      </c>
      <c r="D26" s="6">
        <v>60</v>
      </c>
      <c r="E26" s="6"/>
      <c r="F26" s="6"/>
      <c r="G26" s="6"/>
      <c r="H26" s="6"/>
      <c r="I26" s="6"/>
      <c r="J26" s="6"/>
      <c r="K26" s="6"/>
      <c r="L26" s="6"/>
      <c r="M26" s="6"/>
      <c r="N26" s="6">
        <v>63.6</v>
      </c>
      <c r="O26" s="6"/>
      <c r="P26" s="6"/>
      <c r="Q26" s="6"/>
      <c r="R26" s="6"/>
      <c r="S26" s="6"/>
      <c r="T26" s="6"/>
      <c r="U26" s="6"/>
      <c r="V26" s="6"/>
      <c r="W26" s="6"/>
    </row>
    <row r="27" spans="2:23" ht="15">
      <c r="B27" s="127"/>
      <c r="C27" s="17" t="s">
        <v>52</v>
      </c>
      <c r="D27" s="6">
        <v>30</v>
      </c>
      <c r="E27" s="6"/>
      <c r="F27" s="6"/>
      <c r="G27" s="6"/>
      <c r="H27" s="6">
        <v>30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30">
      <c r="B28" s="127"/>
      <c r="C28" s="17" t="s">
        <v>45</v>
      </c>
      <c r="D28" s="6">
        <v>30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30</v>
      </c>
      <c r="S28" s="6"/>
      <c r="T28" s="6"/>
      <c r="U28" s="6"/>
      <c r="V28" s="6"/>
      <c r="W28" s="6"/>
    </row>
    <row r="29" spans="2:23" ht="23.25" customHeight="1">
      <c r="B29" s="127"/>
      <c r="C29" s="14" t="s">
        <v>202</v>
      </c>
      <c r="D29" s="6">
        <v>200</v>
      </c>
      <c r="E29" s="6"/>
      <c r="F29" s="6"/>
      <c r="G29" s="6"/>
      <c r="H29" s="6"/>
      <c r="I29" s="6">
        <v>10</v>
      </c>
      <c r="J29" s="6"/>
      <c r="K29" s="6">
        <v>20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v>60</v>
      </c>
      <c r="W29" s="6"/>
    </row>
    <row r="30" spans="2:23" ht="23.25" customHeight="1">
      <c r="B30" s="64"/>
      <c r="C30" s="101" t="s">
        <v>218</v>
      </c>
      <c r="D30" s="103" t="s">
        <v>215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1</v>
      </c>
      <c r="V30" s="6"/>
      <c r="W30" s="6"/>
    </row>
    <row r="31" spans="2:23" ht="26.25" customHeight="1">
      <c r="B31" s="115" t="s">
        <v>26</v>
      </c>
      <c r="C31" s="115"/>
      <c r="D31" s="51">
        <v>905</v>
      </c>
      <c r="E31" s="6">
        <f>SUM(E23:E29)</f>
        <v>64</v>
      </c>
      <c r="F31" s="6">
        <f aca="true" t="shared" si="2" ref="F31:W31">SUM(F23:F29)</f>
        <v>5</v>
      </c>
      <c r="G31" s="6">
        <f t="shared" si="2"/>
        <v>13.2</v>
      </c>
      <c r="H31" s="6">
        <f t="shared" si="2"/>
        <v>44.4</v>
      </c>
      <c r="I31" s="6">
        <f t="shared" si="2"/>
        <v>10</v>
      </c>
      <c r="J31" s="6">
        <f t="shared" si="2"/>
        <v>6.25</v>
      </c>
      <c r="K31" s="6">
        <f t="shared" si="2"/>
        <v>20.8</v>
      </c>
      <c r="L31" s="6">
        <f t="shared" si="2"/>
        <v>36.3</v>
      </c>
      <c r="M31" s="6">
        <f t="shared" si="2"/>
        <v>2</v>
      </c>
      <c r="N31" s="6">
        <f t="shared" si="2"/>
        <v>63.6</v>
      </c>
      <c r="O31" s="6">
        <f t="shared" si="2"/>
        <v>125</v>
      </c>
      <c r="P31" s="6">
        <f t="shared" si="2"/>
        <v>18.6</v>
      </c>
      <c r="Q31" s="6">
        <f t="shared" si="2"/>
        <v>10</v>
      </c>
      <c r="R31" s="6">
        <f t="shared" si="2"/>
        <v>30</v>
      </c>
      <c r="S31" s="6">
        <f t="shared" si="2"/>
        <v>2.5</v>
      </c>
      <c r="T31" s="6">
        <f t="shared" si="2"/>
        <v>7.9</v>
      </c>
      <c r="U31" s="6">
        <v>1</v>
      </c>
      <c r="V31" s="6">
        <f t="shared" si="2"/>
        <v>60</v>
      </c>
      <c r="W31" s="6">
        <f t="shared" si="2"/>
        <v>9</v>
      </c>
    </row>
    <row r="32" spans="2:23" ht="21.75" customHeight="1">
      <c r="B32" s="115" t="s">
        <v>27</v>
      </c>
      <c r="C32" s="115"/>
      <c r="D32" s="6"/>
      <c r="E32" s="6">
        <v>420</v>
      </c>
      <c r="F32" s="6">
        <v>20</v>
      </c>
      <c r="G32" s="6">
        <v>40</v>
      </c>
      <c r="H32" s="6">
        <v>54</v>
      </c>
      <c r="I32" s="6">
        <v>150</v>
      </c>
      <c r="J32" s="6">
        <v>670</v>
      </c>
      <c r="K32" s="6">
        <v>69</v>
      </c>
      <c r="L32" s="6">
        <v>60</v>
      </c>
      <c r="M32" s="6">
        <v>150</v>
      </c>
      <c r="N32" s="6">
        <v>123.08</v>
      </c>
      <c r="O32" s="6">
        <v>40</v>
      </c>
      <c r="P32" s="6">
        <v>40</v>
      </c>
      <c r="Q32" s="6">
        <v>50</v>
      </c>
      <c r="R32" s="6">
        <v>54</v>
      </c>
      <c r="S32" s="6">
        <v>40</v>
      </c>
      <c r="T32" s="6">
        <v>145.5</v>
      </c>
      <c r="U32" s="6">
        <v>27</v>
      </c>
      <c r="V32" s="6">
        <v>50</v>
      </c>
      <c r="W32" s="6">
        <v>50</v>
      </c>
    </row>
    <row r="33" spans="2:24" ht="21.75" customHeight="1">
      <c r="B33" s="115" t="s">
        <v>221</v>
      </c>
      <c r="C33" s="115"/>
      <c r="D33" s="6"/>
      <c r="E33" s="30">
        <f>E31*E32/1000</f>
        <v>26.88</v>
      </c>
      <c r="F33" s="30">
        <f aca="true" t="shared" si="3" ref="F33:W33">F31*F32/1000</f>
        <v>0.1</v>
      </c>
      <c r="G33" s="30">
        <f t="shared" si="3"/>
        <v>0.528</v>
      </c>
      <c r="H33" s="30">
        <f t="shared" si="3"/>
        <v>2.3975999999999997</v>
      </c>
      <c r="I33" s="30">
        <f t="shared" si="3"/>
        <v>1.5</v>
      </c>
      <c r="J33" s="30">
        <f t="shared" si="3"/>
        <v>4.1875</v>
      </c>
      <c r="K33" s="30">
        <f t="shared" si="3"/>
        <v>1.4352</v>
      </c>
      <c r="L33" s="30">
        <f t="shared" si="3"/>
        <v>2.178</v>
      </c>
      <c r="M33" s="30">
        <f t="shared" si="3"/>
        <v>0.3</v>
      </c>
      <c r="N33" s="30">
        <f t="shared" si="3"/>
        <v>7.827888</v>
      </c>
      <c r="O33" s="30">
        <f t="shared" si="3"/>
        <v>5</v>
      </c>
      <c r="P33" s="30">
        <f t="shared" si="3"/>
        <v>0.744</v>
      </c>
      <c r="Q33" s="30">
        <f t="shared" si="3"/>
        <v>0.5</v>
      </c>
      <c r="R33" s="30">
        <f t="shared" si="3"/>
        <v>1.62</v>
      </c>
      <c r="S33" s="30">
        <f t="shared" si="3"/>
        <v>0.1</v>
      </c>
      <c r="T33" s="30">
        <f t="shared" si="3"/>
        <v>1.14945</v>
      </c>
      <c r="U33" s="30">
        <v>27</v>
      </c>
      <c r="V33" s="30">
        <f t="shared" si="3"/>
        <v>3</v>
      </c>
      <c r="W33" s="30">
        <f t="shared" si="3"/>
        <v>0.45</v>
      </c>
      <c r="X33" s="22">
        <f>SUM(E33:W33)</f>
        <v>86.897638</v>
      </c>
    </row>
    <row r="34" spans="5:22" ht="12.75">
      <c r="E34" t="s">
        <v>211</v>
      </c>
      <c r="F34" t="s">
        <v>211</v>
      </c>
      <c r="G34" t="s">
        <v>211</v>
      </c>
      <c r="H34" t="s">
        <v>211</v>
      </c>
      <c r="I34" t="s">
        <v>211</v>
      </c>
      <c r="J34" t="s">
        <v>211</v>
      </c>
      <c r="K34" t="s">
        <v>211</v>
      </c>
      <c r="L34" t="s">
        <v>211</v>
      </c>
      <c r="M34" t="s">
        <v>211</v>
      </c>
      <c r="N34" t="s">
        <v>211</v>
      </c>
      <c r="O34" t="s">
        <v>211</v>
      </c>
      <c r="P34" t="s">
        <v>211</v>
      </c>
      <c r="Q34" t="s">
        <v>211</v>
      </c>
      <c r="R34" t="s">
        <v>211</v>
      </c>
      <c r="S34" t="s">
        <v>211</v>
      </c>
      <c r="T34" t="s">
        <v>211</v>
      </c>
      <c r="V34" t="s">
        <v>211</v>
      </c>
    </row>
    <row r="40" ht="13.5" thickBot="1"/>
    <row r="41" spans="5:16" ht="16.5" thickBot="1">
      <c r="E41" s="83"/>
      <c r="F41" s="84"/>
      <c r="G41" s="84"/>
      <c r="H41" s="84"/>
      <c r="I41" s="84"/>
      <c r="J41" s="84"/>
      <c r="K41" s="85"/>
      <c r="L41" s="84"/>
      <c r="M41" s="85"/>
      <c r="N41" s="85"/>
      <c r="O41" s="85"/>
      <c r="P41" s="85"/>
    </row>
    <row r="42" spans="5:16" ht="16.5" thickBot="1">
      <c r="E42" s="92"/>
      <c r="F42" s="93"/>
      <c r="G42" s="93"/>
      <c r="H42" s="93"/>
      <c r="I42" s="93"/>
      <c r="J42" s="93"/>
      <c r="K42" s="94"/>
      <c r="L42" s="93"/>
      <c r="M42" s="94"/>
      <c r="N42" s="94"/>
      <c r="O42" s="94"/>
      <c r="P42" s="94"/>
    </row>
    <row r="43" spans="5:16" ht="16.5" thickBot="1">
      <c r="E43" s="86"/>
      <c r="F43" s="87"/>
      <c r="G43" s="87"/>
      <c r="H43" s="87"/>
      <c r="I43" s="87"/>
      <c r="J43" s="87"/>
      <c r="K43" s="88"/>
      <c r="L43" s="87"/>
      <c r="M43" s="88"/>
      <c r="N43" s="88"/>
      <c r="O43" s="88"/>
      <c r="P43" s="88"/>
    </row>
    <row r="44" spans="5:16" ht="16.5" thickBot="1">
      <c r="E44" s="92"/>
      <c r="F44" s="93"/>
      <c r="G44" s="93"/>
      <c r="H44" s="93"/>
      <c r="I44" s="90"/>
      <c r="J44" s="90"/>
      <c r="K44" s="91"/>
      <c r="L44" s="90"/>
      <c r="M44" s="91"/>
      <c r="N44" s="91"/>
      <c r="O44" s="91"/>
      <c r="P44" s="91"/>
    </row>
    <row r="45" spans="5:16" ht="15.75" thickBot="1">
      <c r="E45" s="95"/>
      <c r="F45" s="96"/>
      <c r="G45" s="96"/>
      <c r="H45" s="96"/>
      <c r="I45" s="96"/>
      <c r="J45" s="96"/>
      <c r="K45" s="97"/>
      <c r="L45" s="96"/>
      <c r="M45" s="97"/>
      <c r="N45" s="97"/>
      <c r="O45" s="97"/>
      <c r="P45" s="97"/>
    </row>
    <row r="46" spans="5:16" ht="16.5" thickBot="1">
      <c r="E46" s="92"/>
      <c r="F46" s="93"/>
      <c r="G46" s="93"/>
      <c r="H46" s="93"/>
      <c r="I46" s="90"/>
      <c r="J46" s="90"/>
      <c r="K46" s="91"/>
      <c r="L46" s="90"/>
      <c r="M46" s="91"/>
      <c r="N46" s="91"/>
      <c r="O46" s="91"/>
      <c r="P46" s="91"/>
    </row>
    <row r="47" spans="5:16" ht="16.5" thickBot="1">
      <c r="E47" s="92"/>
      <c r="F47" s="93"/>
      <c r="G47" s="93"/>
      <c r="H47" s="93"/>
      <c r="I47" s="90"/>
      <c r="J47" s="90"/>
      <c r="K47" s="91"/>
      <c r="L47" s="90"/>
      <c r="M47" s="91"/>
      <c r="N47" s="91"/>
      <c r="O47" s="91"/>
      <c r="P47" s="91"/>
    </row>
    <row r="48" spans="5:16" ht="16.5" thickBot="1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5:16" ht="15.75" thickBot="1">
      <c r="E49" s="89"/>
      <c r="F49" s="90"/>
      <c r="G49" s="90"/>
      <c r="H49" s="90"/>
      <c r="I49" s="90"/>
      <c r="J49" s="90"/>
      <c r="K49" s="91"/>
      <c r="L49" s="90"/>
      <c r="M49" s="91"/>
      <c r="N49" s="91"/>
      <c r="O49" s="91"/>
      <c r="P49" s="91"/>
    </row>
    <row r="50" spans="5:16" ht="16.5" thickBot="1">
      <c r="E50" s="86"/>
      <c r="F50" s="87"/>
      <c r="G50" s="87"/>
      <c r="H50" s="87"/>
      <c r="I50" s="87"/>
      <c r="J50" s="87"/>
      <c r="K50" s="88"/>
      <c r="L50" s="87"/>
      <c r="M50" s="88"/>
      <c r="N50" s="88"/>
      <c r="O50" s="88"/>
      <c r="P50" s="88"/>
    </row>
    <row r="51" spans="5:16" ht="15.75" thickBot="1">
      <c r="E51" s="89"/>
      <c r="F51" s="90"/>
      <c r="G51" s="90"/>
      <c r="H51" s="90"/>
      <c r="I51" s="90"/>
      <c r="J51" s="90"/>
      <c r="K51" s="91"/>
      <c r="L51" s="90"/>
      <c r="M51" s="91"/>
      <c r="N51" s="91"/>
      <c r="O51" s="91"/>
      <c r="P51" s="91"/>
    </row>
    <row r="52" spans="5:16" ht="16.5" thickBot="1">
      <c r="E52" s="92"/>
      <c r="F52" s="93"/>
      <c r="G52" s="93"/>
      <c r="H52" s="93"/>
      <c r="I52" s="93"/>
      <c r="J52" s="93"/>
      <c r="K52" s="94"/>
      <c r="L52" s="93"/>
      <c r="M52" s="94"/>
      <c r="N52" s="94"/>
      <c r="O52" s="94"/>
      <c r="P52" s="94"/>
    </row>
  </sheetData>
  <sheetProtection/>
  <mergeCells count="15">
    <mergeCell ref="B23:B29"/>
    <mergeCell ref="D3:V3"/>
    <mergeCell ref="B21:C21"/>
    <mergeCell ref="B22:C22"/>
    <mergeCell ref="B13:C13"/>
    <mergeCell ref="B33:C33"/>
    <mergeCell ref="B1:J1"/>
    <mergeCell ref="B31:C31"/>
    <mergeCell ref="B32:C32"/>
    <mergeCell ref="B5:B10"/>
    <mergeCell ref="B12:C12"/>
    <mergeCell ref="B3:C3"/>
    <mergeCell ref="D21:W21"/>
    <mergeCell ref="B4:C4"/>
    <mergeCell ref="B14:C14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5"/>
  <sheetViews>
    <sheetView zoomScalePageLayoutView="0" workbookViewId="0" topLeftCell="D16">
      <selection activeCell="X32" sqref="X32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0.125" style="0" customWidth="1"/>
    <col min="5" max="18" width="5.75390625" style="0" customWidth="1"/>
    <col min="19" max="19" width="6.75390625" style="0" customWidth="1"/>
    <col min="20" max="25" width="5.75390625" style="0" customWidth="1"/>
  </cols>
  <sheetData>
    <row r="1" spans="2:3" ht="12.75">
      <c r="B1" s="121" t="s">
        <v>78</v>
      </c>
      <c r="C1" s="121"/>
    </row>
    <row r="3" spans="2:18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2:18" ht="32.25" customHeight="1">
      <c r="B4" s="136" t="s">
        <v>2</v>
      </c>
      <c r="C4" s="137"/>
      <c r="D4" s="131" t="s">
        <v>3</v>
      </c>
      <c r="E4" s="132" t="s">
        <v>9</v>
      </c>
      <c r="F4" s="132" t="s">
        <v>56</v>
      </c>
      <c r="G4" s="132" t="s">
        <v>57</v>
      </c>
      <c r="H4" s="132" t="s">
        <v>8</v>
      </c>
      <c r="I4" s="132" t="s">
        <v>58</v>
      </c>
      <c r="J4" s="132" t="s">
        <v>59</v>
      </c>
      <c r="K4" s="132" t="s">
        <v>60</v>
      </c>
      <c r="L4" s="132" t="s">
        <v>37</v>
      </c>
      <c r="M4" s="132" t="s">
        <v>61</v>
      </c>
      <c r="N4" s="132" t="s">
        <v>62</v>
      </c>
      <c r="O4" s="132" t="s">
        <v>63</v>
      </c>
      <c r="P4" s="132" t="s">
        <v>52</v>
      </c>
      <c r="Q4" s="132" t="s">
        <v>168</v>
      </c>
      <c r="R4" s="132" t="s">
        <v>172</v>
      </c>
    </row>
    <row r="5" spans="2:18" ht="30.75" customHeight="1">
      <c r="B5" s="138"/>
      <c r="C5" s="139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2:18" ht="30">
      <c r="B6" s="118" t="s">
        <v>19</v>
      </c>
      <c r="C6" s="14" t="s">
        <v>65</v>
      </c>
      <c r="D6" s="2" t="s">
        <v>66</v>
      </c>
      <c r="E6" s="6">
        <v>7.5</v>
      </c>
      <c r="F6" s="6">
        <v>114</v>
      </c>
      <c r="G6" s="6">
        <v>0.5</v>
      </c>
      <c r="H6" s="6">
        <v>6</v>
      </c>
      <c r="I6" s="6">
        <v>12</v>
      </c>
      <c r="J6" s="6">
        <v>6</v>
      </c>
      <c r="K6" s="6">
        <v>15.3</v>
      </c>
      <c r="L6" s="6"/>
      <c r="M6" s="6"/>
      <c r="N6" s="6">
        <v>6</v>
      </c>
      <c r="O6" s="6">
        <v>12</v>
      </c>
      <c r="P6" s="6"/>
      <c r="Q6" s="6">
        <v>50</v>
      </c>
      <c r="R6" s="6"/>
    </row>
    <row r="7" spans="2:18" ht="32.25" customHeight="1">
      <c r="B7" s="119"/>
      <c r="C7" s="14" t="s">
        <v>67</v>
      </c>
      <c r="D7" s="5" t="s">
        <v>79</v>
      </c>
      <c r="E7" s="6"/>
      <c r="F7" s="6"/>
      <c r="G7" s="6"/>
      <c r="H7" s="6">
        <v>10</v>
      </c>
      <c r="I7" s="6"/>
      <c r="J7" s="6"/>
      <c r="K7" s="6"/>
      <c r="L7" s="6"/>
      <c r="M7" s="6"/>
      <c r="N7" s="6"/>
      <c r="O7" s="6"/>
      <c r="P7" s="6">
        <v>30</v>
      </c>
      <c r="Q7" s="6"/>
      <c r="R7" s="6"/>
    </row>
    <row r="8" spans="2:18" ht="18.75" customHeight="1">
      <c r="B8" s="119"/>
      <c r="C8" s="14" t="s">
        <v>68</v>
      </c>
      <c r="D8" s="2">
        <v>200</v>
      </c>
      <c r="E8" s="6"/>
      <c r="F8" s="6"/>
      <c r="G8" s="6"/>
      <c r="H8" s="6"/>
      <c r="I8" s="6">
        <v>20</v>
      </c>
      <c r="J8" s="6"/>
      <c r="K8" s="6"/>
      <c r="L8" s="6">
        <v>100</v>
      </c>
      <c r="M8" s="6">
        <v>4</v>
      </c>
      <c r="N8" s="6"/>
      <c r="O8" s="6"/>
      <c r="P8" s="6"/>
      <c r="Q8" s="6"/>
      <c r="R8" s="6"/>
    </row>
    <row r="9" spans="2:18" ht="18.75" customHeight="1">
      <c r="B9" s="65"/>
      <c r="C9" s="14" t="s">
        <v>176</v>
      </c>
      <c r="D9" s="2">
        <v>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200</v>
      </c>
    </row>
    <row r="10" spans="2:18" ht="26.25" customHeight="1">
      <c r="B10" s="115" t="s">
        <v>26</v>
      </c>
      <c r="C10" s="115"/>
      <c r="D10" s="49">
        <v>640</v>
      </c>
      <c r="E10" s="6">
        <f>SUM(E6:E9)</f>
        <v>7.5</v>
      </c>
      <c r="F10" s="6">
        <f aca="true" t="shared" si="0" ref="F10:R10">SUM(F6:F9)</f>
        <v>114</v>
      </c>
      <c r="G10" s="6">
        <f t="shared" si="0"/>
        <v>0.5</v>
      </c>
      <c r="H10" s="6">
        <f t="shared" si="0"/>
        <v>16</v>
      </c>
      <c r="I10" s="6">
        <f t="shared" si="0"/>
        <v>32</v>
      </c>
      <c r="J10" s="6">
        <f t="shared" si="0"/>
        <v>6</v>
      </c>
      <c r="K10" s="6">
        <f t="shared" si="0"/>
        <v>15.3</v>
      </c>
      <c r="L10" s="6">
        <f t="shared" si="0"/>
        <v>100</v>
      </c>
      <c r="M10" s="6">
        <f t="shared" si="0"/>
        <v>4</v>
      </c>
      <c r="N10" s="6">
        <f t="shared" si="0"/>
        <v>6</v>
      </c>
      <c r="O10" s="6">
        <f t="shared" si="0"/>
        <v>12</v>
      </c>
      <c r="P10" s="6">
        <f t="shared" si="0"/>
        <v>30</v>
      </c>
      <c r="Q10" s="6">
        <f t="shared" si="0"/>
        <v>50</v>
      </c>
      <c r="R10" s="6">
        <f t="shared" si="0"/>
        <v>200</v>
      </c>
    </row>
    <row r="11" spans="2:18" ht="21.75" customHeight="1">
      <c r="B11" s="115" t="s">
        <v>27</v>
      </c>
      <c r="C11" s="115"/>
      <c r="D11" s="2"/>
      <c r="E11" s="6">
        <v>325</v>
      </c>
      <c r="F11" s="6">
        <v>345</v>
      </c>
      <c r="G11" s="6">
        <v>20</v>
      </c>
      <c r="H11" s="6">
        <v>670</v>
      </c>
      <c r="I11" s="6">
        <v>69</v>
      </c>
      <c r="J11" s="6">
        <v>50</v>
      </c>
      <c r="K11" s="6">
        <v>400</v>
      </c>
      <c r="L11" s="6">
        <v>62</v>
      </c>
      <c r="M11" s="6">
        <v>600</v>
      </c>
      <c r="N11" s="6">
        <v>250</v>
      </c>
      <c r="O11" s="6">
        <v>60</v>
      </c>
      <c r="P11" s="6">
        <v>54</v>
      </c>
      <c r="Q11" s="6">
        <v>289.5</v>
      </c>
      <c r="R11" s="6">
        <v>80</v>
      </c>
    </row>
    <row r="12" spans="2:20" ht="21.75" customHeight="1">
      <c r="B12" s="115" t="s">
        <v>234</v>
      </c>
      <c r="C12" s="115"/>
      <c r="D12" s="2"/>
      <c r="E12" s="29">
        <f>E10*E11/1000</f>
        <v>2.4375</v>
      </c>
      <c r="F12" s="29">
        <f aca="true" t="shared" si="1" ref="F12:R12">F10*F11/1000</f>
        <v>39.33</v>
      </c>
      <c r="G12" s="29">
        <f t="shared" si="1"/>
        <v>0.01</v>
      </c>
      <c r="H12" s="29">
        <f t="shared" si="1"/>
        <v>10.72</v>
      </c>
      <c r="I12" s="29">
        <f t="shared" si="1"/>
        <v>2.208</v>
      </c>
      <c r="J12" s="29">
        <f t="shared" si="1"/>
        <v>0.3</v>
      </c>
      <c r="K12" s="29">
        <f t="shared" si="1"/>
        <v>6.12</v>
      </c>
      <c r="L12" s="29">
        <f t="shared" si="1"/>
        <v>6.2</v>
      </c>
      <c r="M12" s="29">
        <f t="shared" si="1"/>
        <v>2.4</v>
      </c>
      <c r="N12" s="29">
        <f t="shared" si="1"/>
        <v>1.5</v>
      </c>
      <c r="O12" s="29">
        <f t="shared" si="1"/>
        <v>0.72</v>
      </c>
      <c r="P12" s="29">
        <f t="shared" si="1"/>
        <v>1.62</v>
      </c>
      <c r="Q12" s="29">
        <f t="shared" si="1"/>
        <v>14.475</v>
      </c>
      <c r="R12" s="29">
        <f t="shared" si="1"/>
        <v>16</v>
      </c>
      <c r="S12" s="56">
        <f>SUM(E12:R12)</f>
        <v>104.0405</v>
      </c>
      <c r="T12" s="32"/>
    </row>
    <row r="13" spans="5:18" ht="12.75">
      <c r="E13" t="s">
        <v>211</v>
      </c>
      <c r="F13" t="s">
        <v>211</v>
      </c>
      <c r="G13" t="s">
        <v>211</v>
      </c>
      <c r="H13" t="s">
        <v>211</v>
      </c>
      <c r="I13" t="s">
        <v>211</v>
      </c>
      <c r="L13" t="s">
        <v>211</v>
      </c>
      <c r="M13" t="s">
        <v>211</v>
      </c>
      <c r="N13" t="s">
        <v>211</v>
      </c>
      <c r="O13" t="s">
        <v>211</v>
      </c>
      <c r="P13" t="s">
        <v>211</v>
      </c>
      <c r="Q13" t="s">
        <v>211</v>
      </c>
      <c r="R13" t="s">
        <v>211</v>
      </c>
    </row>
    <row r="21" ht="12.75">
      <c r="C21" t="s">
        <v>78</v>
      </c>
    </row>
    <row r="22" spans="2:25" ht="18.75">
      <c r="B22" s="130" t="s">
        <v>196</v>
      </c>
      <c r="C22" s="130"/>
      <c r="D22" s="133" t="s">
        <v>1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</row>
    <row r="23" spans="2:25" ht="62.25" customHeight="1">
      <c r="B23" s="136" t="s">
        <v>2</v>
      </c>
      <c r="C23" s="137"/>
      <c r="D23" s="38" t="s">
        <v>3</v>
      </c>
      <c r="E23" s="37" t="s">
        <v>69</v>
      </c>
      <c r="F23" s="37" t="s">
        <v>12</v>
      </c>
      <c r="G23" s="37" t="s">
        <v>89</v>
      </c>
      <c r="H23" s="37" t="s">
        <v>57</v>
      </c>
      <c r="I23" s="37" t="s">
        <v>8</v>
      </c>
      <c r="J23" s="37" t="s">
        <v>159</v>
      </c>
      <c r="K23" s="37" t="s">
        <v>70</v>
      </c>
      <c r="L23" s="37" t="s">
        <v>52</v>
      </c>
      <c r="M23" s="37" t="s">
        <v>71</v>
      </c>
      <c r="N23" s="37" t="s">
        <v>72</v>
      </c>
      <c r="O23" s="37" t="s">
        <v>29</v>
      </c>
      <c r="P23" s="37" t="s">
        <v>58</v>
      </c>
      <c r="Q23" s="37" t="s">
        <v>14</v>
      </c>
      <c r="R23" s="37" t="s">
        <v>73</v>
      </c>
      <c r="S23" s="37" t="s">
        <v>74</v>
      </c>
      <c r="T23" s="37" t="s">
        <v>45</v>
      </c>
      <c r="U23" s="37" t="s">
        <v>48</v>
      </c>
      <c r="V23" s="37" t="s">
        <v>164</v>
      </c>
      <c r="W23" s="37" t="s">
        <v>163</v>
      </c>
      <c r="X23" s="37" t="s">
        <v>75</v>
      </c>
      <c r="Y23" s="37" t="s">
        <v>189</v>
      </c>
    </row>
    <row r="24" spans="2:25" ht="30">
      <c r="B24" s="118" t="s">
        <v>31</v>
      </c>
      <c r="C24" s="14" t="s">
        <v>76</v>
      </c>
      <c r="D24" s="11">
        <v>250</v>
      </c>
      <c r="E24" s="6"/>
      <c r="F24" s="6"/>
      <c r="G24" s="6"/>
      <c r="H24" s="6">
        <v>1.5</v>
      </c>
      <c r="I24" s="6"/>
      <c r="J24" s="6"/>
      <c r="K24" s="6">
        <v>5</v>
      </c>
      <c r="L24" s="6"/>
      <c r="M24" s="6"/>
      <c r="N24" s="6"/>
      <c r="O24" s="6"/>
      <c r="P24" s="6"/>
      <c r="Q24" s="6">
        <v>83.5</v>
      </c>
      <c r="R24" s="6">
        <v>20.3</v>
      </c>
      <c r="S24" s="6"/>
      <c r="T24" s="6"/>
      <c r="U24" s="6">
        <v>16.6</v>
      </c>
      <c r="V24" s="6"/>
      <c r="W24" s="6"/>
      <c r="X24" s="6"/>
      <c r="Y24" s="6"/>
    </row>
    <row r="25" spans="2:25" ht="30">
      <c r="B25" s="119"/>
      <c r="C25" s="14" t="s">
        <v>162</v>
      </c>
      <c r="D25" s="11" t="s">
        <v>42</v>
      </c>
      <c r="E25" s="6">
        <v>30.6</v>
      </c>
      <c r="F25" s="6">
        <v>12</v>
      </c>
      <c r="G25" s="6">
        <v>76.5</v>
      </c>
      <c r="H25" s="6">
        <v>1.5</v>
      </c>
      <c r="I25" s="6">
        <v>1</v>
      </c>
      <c r="J25" s="6"/>
      <c r="K25" s="6">
        <v>6.3</v>
      </c>
      <c r="L25" s="6"/>
      <c r="M25" s="6"/>
      <c r="N25" s="6"/>
      <c r="O25" s="6">
        <v>2.5</v>
      </c>
      <c r="P25" s="6">
        <v>0.8</v>
      </c>
      <c r="Q25" s="6"/>
      <c r="R25" s="6"/>
      <c r="S25" s="6">
        <v>2</v>
      </c>
      <c r="T25" s="6"/>
      <c r="U25" s="6">
        <v>5</v>
      </c>
      <c r="V25" s="6">
        <v>4.5</v>
      </c>
      <c r="W25" s="6">
        <v>5.9</v>
      </c>
      <c r="X25" s="6"/>
      <c r="Y25" s="6"/>
    </row>
    <row r="26" spans="2:25" ht="30">
      <c r="B26" s="119"/>
      <c r="C26" s="17" t="s">
        <v>158</v>
      </c>
      <c r="D26" s="11">
        <v>150</v>
      </c>
      <c r="E26" s="6"/>
      <c r="F26" s="6"/>
      <c r="G26" s="6"/>
      <c r="H26" s="6">
        <v>1</v>
      </c>
      <c r="I26" s="6">
        <v>5.25</v>
      </c>
      <c r="J26" s="6">
        <v>36.3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30">
      <c r="B27" s="119"/>
      <c r="C27" s="14" t="s">
        <v>77</v>
      </c>
      <c r="D27" s="11">
        <v>60</v>
      </c>
      <c r="E27" s="6"/>
      <c r="F27" s="6"/>
      <c r="G27" s="6"/>
      <c r="H27" s="6"/>
      <c r="I27" s="6"/>
      <c r="J27" s="6"/>
      <c r="K27" s="6"/>
      <c r="L27" s="6"/>
      <c r="M27" s="6">
        <v>109.2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9.5" customHeight="1">
      <c r="B28" s="119"/>
      <c r="C28" s="14" t="s">
        <v>34</v>
      </c>
      <c r="D28" s="11">
        <v>30</v>
      </c>
      <c r="E28" s="6"/>
      <c r="F28" s="6"/>
      <c r="G28" s="6"/>
      <c r="H28" s="6"/>
      <c r="I28" s="6"/>
      <c r="J28" s="6"/>
      <c r="K28" s="6"/>
      <c r="L28" s="6">
        <v>30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30">
      <c r="B29" s="119"/>
      <c r="C29" s="14" t="s">
        <v>45</v>
      </c>
      <c r="D29" s="11">
        <v>30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30</v>
      </c>
      <c r="U29" s="6"/>
      <c r="V29" s="6"/>
      <c r="W29" s="6"/>
      <c r="X29" s="6"/>
      <c r="Y29" s="6"/>
    </row>
    <row r="30" spans="2:25" ht="30">
      <c r="B30" s="119"/>
      <c r="C30" s="14" t="s">
        <v>35</v>
      </c>
      <c r="D30" s="11">
        <v>200</v>
      </c>
      <c r="E30" s="6"/>
      <c r="F30" s="6"/>
      <c r="G30" s="6"/>
      <c r="H30" s="6"/>
      <c r="I30" s="6"/>
      <c r="J30" s="6"/>
      <c r="K30" s="6"/>
      <c r="L30" s="6"/>
      <c r="M30" s="6"/>
      <c r="N30" s="6">
        <v>0.2</v>
      </c>
      <c r="O30" s="6"/>
      <c r="P30" s="6">
        <v>20</v>
      </c>
      <c r="Q30" s="6"/>
      <c r="R30" s="6"/>
      <c r="S30" s="6"/>
      <c r="T30" s="6"/>
      <c r="U30" s="6"/>
      <c r="V30" s="6"/>
      <c r="W30" s="6"/>
      <c r="X30" s="6">
        <v>20</v>
      </c>
      <c r="Y30" s="6"/>
    </row>
    <row r="31" spans="2:25" ht="15">
      <c r="B31" s="120"/>
      <c r="C31" s="14" t="s">
        <v>176</v>
      </c>
      <c r="D31" s="2">
        <v>200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200</v>
      </c>
    </row>
    <row r="32" spans="2:25" ht="26.25" customHeight="1">
      <c r="B32" s="115" t="s">
        <v>26</v>
      </c>
      <c r="C32" s="115"/>
      <c r="D32" s="51">
        <v>1060</v>
      </c>
      <c r="E32" s="6">
        <f>SUM(E24:E31)</f>
        <v>30.6</v>
      </c>
      <c r="F32" s="6">
        <f aca="true" t="shared" si="2" ref="F32:Y32">SUM(F24:F31)</f>
        <v>12</v>
      </c>
      <c r="G32" s="6">
        <f t="shared" si="2"/>
        <v>76.5</v>
      </c>
      <c r="H32" s="6">
        <f t="shared" si="2"/>
        <v>4</v>
      </c>
      <c r="I32" s="6">
        <f t="shared" si="2"/>
        <v>6.25</v>
      </c>
      <c r="J32" s="6">
        <f t="shared" si="2"/>
        <v>36.3</v>
      </c>
      <c r="K32" s="6">
        <f t="shared" si="2"/>
        <v>11.3</v>
      </c>
      <c r="L32" s="6">
        <f t="shared" si="2"/>
        <v>30</v>
      </c>
      <c r="M32" s="6">
        <f t="shared" si="2"/>
        <v>109.2</v>
      </c>
      <c r="N32" s="6">
        <f t="shared" si="2"/>
        <v>0.2</v>
      </c>
      <c r="O32" s="6">
        <f t="shared" si="2"/>
        <v>2.5</v>
      </c>
      <c r="P32" s="6">
        <f t="shared" si="2"/>
        <v>20.8</v>
      </c>
      <c r="Q32" s="6">
        <f t="shared" si="2"/>
        <v>83.5</v>
      </c>
      <c r="R32" s="6">
        <f t="shared" si="2"/>
        <v>20.3</v>
      </c>
      <c r="S32" s="6">
        <f t="shared" si="2"/>
        <v>2</v>
      </c>
      <c r="T32" s="6">
        <f t="shared" si="2"/>
        <v>30</v>
      </c>
      <c r="U32" s="6">
        <f t="shared" si="2"/>
        <v>21.6</v>
      </c>
      <c r="V32" s="6">
        <f t="shared" si="2"/>
        <v>4.5</v>
      </c>
      <c r="W32" s="6">
        <f t="shared" si="2"/>
        <v>5.9</v>
      </c>
      <c r="X32" s="6">
        <f t="shared" si="2"/>
        <v>20</v>
      </c>
      <c r="Y32" s="6">
        <f t="shared" si="2"/>
        <v>200</v>
      </c>
    </row>
    <row r="33" spans="2:25" ht="21.75" customHeight="1">
      <c r="B33" s="115" t="s">
        <v>27</v>
      </c>
      <c r="C33" s="115"/>
      <c r="D33" s="11"/>
      <c r="E33" s="6">
        <v>650</v>
      </c>
      <c r="F33" s="6">
        <v>40</v>
      </c>
      <c r="G33" s="6">
        <v>40</v>
      </c>
      <c r="H33" s="6">
        <v>20</v>
      </c>
      <c r="I33" s="6">
        <v>670</v>
      </c>
      <c r="J33" s="6">
        <v>49</v>
      </c>
      <c r="K33" s="6">
        <v>145.5</v>
      </c>
      <c r="L33" s="6">
        <v>54</v>
      </c>
      <c r="M33" s="6">
        <v>66.7</v>
      </c>
      <c r="N33" s="6">
        <v>700</v>
      </c>
      <c r="O33" s="6">
        <v>40</v>
      </c>
      <c r="P33" s="6">
        <v>69</v>
      </c>
      <c r="Q33" s="6">
        <v>40</v>
      </c>
      <c r="R33" s="6">
        <v>60</v>
      </c>
      <c r="S33" s="6">
        <v>150</v>
      </c>
      <c r="T33" s="6">
        <v>54</v>
      </c>
      <c r="U33" s="6">
        <v>40</v>
      </c>
      <c r="V33" s="6">
        <v>325</v>
      </c>
      <c r="W33" s="6">
        <v>106</v>
      </c>
      <c r="X33" s="6">
        <v>120</v>
      </c>
      <c r="Y33" s="6">
        <v>80</v>
      </c>
    </row>
    <row r="34" spans="2:26" ht="21.75" customHeight="1">
      <c r="B34" s="115" t="s">
        <v>235</v>
      </c>
      <c r="C34" s="115"/>
      <c r="D34" s="11"/>
      <c r="E34" s="30">
        <f>E32*E33/1000</f>
        <v>19.89</v>
      </c>
      <c r="F34" s="30">
        <f aca="true" t="shared" si="3" ref="F34:Y34">F32*F33/1000</f>
        <v>0.48</v>
      </c>
      <c r="G34" s="30">
        <f t="shared" si="3"/>
        <v>3.06</v>
      </c>
      <c r="H34" s="30">
        <f t="shared" si="3"/>
        <v>0.08</v>
      </c>
      <c r="I34" s="30">
        <f t="shared" si="3"/>
        <v>4.1875</v>
      </c>
      <c r="J34" s="30">
        <f t="shared" si="3"/>
        <v>1.7786999999999997</v>
      </c>
      <c r="K34" s="30">
        <f t="shared" si="3"/>
        <v>1.64415</v>
      </c>
      <c r="L34" s="30">
        <f t="shared" si="3"/>
        <v>1.62</v>
      </c>
      <c r="M34" s="30">
        <f t="shared" si="3"/>
        <v>7.28364</v>
      </c>
      <c r="N34" s="30">
        <f t="shared" si="3"/>
        <v>0.14</v>
      </c>
      <c r="O34" s="30">
        <f t="shared" si="3"/>
        <v>0.1</v>
      </c>
      <c r="P34" s="30">
        <f t="shared" si="3"/>
        <v>1.4352</v>
      </c>
      <c r="Q34" s="30">
        <f t="shared" si="3"/>
        <v>3.34</v>
      </c>
      <c r="R34" s="30">
        <f t="shared" si="3"/>
        <v>1.218</v>
      </c>
      <c r="S34" s="30">
        <f t="shared" si="3"/>
        <v>0.3</v>
      </c>
      <c r="T34" s="30">
        <f t="shared" si="3"/>
        <v>1.62</v>
      </c>
      <c r="U34" s="30">
        <f t="shared" si="3"/>
        <v>0.864</v>
      </c>
      <c r="V34" s="30">
        <f t="shared" si="3"/>
        <v>1.4625</v>
      </c>
      <c r="W34" s="30">
        <f t="shared" si="3"/>
        <v>0.6254000000000001</v>
      </c>
      <c r="X34" s="30">
        <f t="shared" si="3"/>
        <v>2.4</v>
      </c>
      <c r="Y34" s="30">
        <f t="shared" si="3"/>
        <v>16</v>
      </c>
      <c r="Z34" s="78">
        <f>SUM(E34:Y34)</f>
        <v>69.52909</v>
      </c>
    </row>
    <row r="35" spans="5:25" ht="12.75">
      <c r="E35" t="s">
        <v>211</v>
      </c>
      <c r="F35" t="s">
        <v>211</v>
      </c>
      <c r="G35" t="s">
        <v>211</v>
      </c>
      <c r="H35" t="s">
        <v>211</v>
      </c>
      <c r="I35" t="s">
        <v>211</v>
      </c>
      <c r="J35" t="s">
        <v>211</v>
      </c>
      <c r="K35" t="s">
        <v>211</v>
      </c>
      <c r="L35" t="s">
        <v>211</v>
      </c>
      <c r="M35" t="s">
        <v>211</v>
      </c>
      <c r="O35" t="s">
        <v>211</v>
      </c>
      <c r="P35" t="s">
        <v>211</v>
      </c>
      <c r="Q35" t="s">
        <v>211</v>
      </c>
      <c r="R35" t="s">
        <v>211</v>
      </c>
      <c r="S35" t="s">
        <v>211</v>
      </c>
      <c r="T35" t="s">
        <v>211</v>
      </c>
      <c r="U35" t="s">
        <v>211</v>
      </c>
      <c r="V35" t="s">
        <v>211</v>
      </c>
      <c r="W35" t="s">
        <v>211</v>
      </c>
      <c r="X35" t="s">
        <v>211</v>
      </c>
      <c r="Y35" t="s">
        <v>211</v>
      </c>
    </row>
  </sheetData>
  <sheetProtection/>
  <mergeCells count="30">
    <mergeCell ref="B24:B31"/>
    <mergeCell ref="D22:Y22"/>
    <mergeCell ref="P4:P5"/>
    <mergeCell ref="B34:C34"/>
    <mergeCell ref="B23:C23"/>
    <mergeCell ref="B32:C32"/>
    <mergeCell ref="B33:C33"/>
    <mergeCell ref="N4:N5"/>
    <mergeCell ref="B12:C12"/>
    <mergeCell ref="B4:C5"/>
    <mergeCell ref="B22:C22"/>
    <mergeCell ref="R4:R5"/>
    <mergeCell ref="B6:B8"/>
    <mergeCell ref="B10:C10"/>
    <mergeCell ref="B11:C11"/>
    <mergeCell ref="O4:O5"/>
    <mergeCell ref="K4:K5"/>
    <mergeCell ref="I4:I5"/>
    <mergeCell ref="J4:J5"/>
    <mergeCell ref="M4:M5"/>
    <mergeCell ref="B1:C1"/>
    <mergeCell ref="B3:C3"/>
    <mergeCell ref="D3:R3"/>
    <mergeCell ref="D4:D5"/>
    <mergeCell ref="E4:E5"/>
    <mergeCell ref="F4:F5"/>
    <mergeCell ref="G4:G5"/>
    <mergeCell ref="H4:H5"/>
    <mergeCell ref="Q4:Q5"/>
    <mergeCell ref="L4:L5"/>
  </mergeCells>
  <printOptions/>
  <pageMargins left="0.75" right="0.75" top="1" bottom="1" header="0.5" footer="0.5"/>
  <pageSetup fitToHeight="0" fitToWidth="1" horizontalDpi="200" verticalDpi="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zoomScalePageLayoutView="0" workbookViewId="0" topLeftCell="A13">
      <selection activeCell="D33" sqref="D33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0.125" style="0" customWidth="1"/>
    <col min="5" max="11" width="5.75390625" style="0" customWidth="1"/>
    <col min="12" max="12" width="6.625" style="0" customWidth="1"/>
    <col min="13" max="18" width="5.75390625" style="0" customWidth="1"/>
    <col min="19" max="19" width="6.625" style="0" customWidth="1"/>
    <col min="20" max="20" width="5.75390625" style="0" customWidth="1"/>
    <col min="21" max="22" width="6.75390625" style="0" customWidth="1"/>
    <col min="23" max="23" width="5.75390625" style="0" customWidth="1"/>
    <col min="24" max="24" width="7.125" style="0" customWidth="1"/>
  </cols>
  <sheetData>
    <row r="1" ht="12.75">
      <c r="C1" t="s">
        <v>84</v>
      </c>
    </row>
    <row r="3" spans="2:20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6"/>
      <c r="T3" s="146"/>
    </row>
    <row r="4" spans="2:20" ht="30.75" customHeight="1">
      <c r="B4" s="140" t="s">
        <v>2</v>
      </c>
      <c r="C4" s="140"/>
      <c r="D4" s="131" t="s">
        <v>3</v>
      </c>
      <c r="E4" s="132" t="s">
        <v>7</v>
      </c>
      <c r="F4" s="132" t="s">
        <v>5</v>
      </c>
      <c r="G4" s="132" t="s">
        <v>8</v>
      </c>
      <c r="H4" s="132" t="s">
        <v>48</v>
      </c>
      <c r="I4" s="132" t="s">
        <v>6</v>
      </c>
      <c r="J4" s="132" t="s">
        <v>12</v>
      </c>
      <c r="K4" s="132" t="s">
        <v>82</v>
      </c>
      <c r="L4" s="132" t="s">
        <v>59</v>
      </c>
      <c r="M4" s="132" t="s">
        <v>83</v>
      </c>
      <c r="N4" s="132" t="s">
        <v>13</v>
      </c>
      <c r="O4" s="132" t="s">
        <v>17</v>
      </c>
      <c r="P4" s="132" t="s">
        <v>29</v>
      </c>
      <c r="Q4" s="132" t="s">
        <v>18</v>
      </c>
      <c r="R4" s="132" t="s">
        <v>15</v>
      </c>
      <c r="S4" s="132" t="s">
        <v>40</v>
      </c>
      <c r="T4" s="132" t="s">
        <v>188</v>
      </c>
    </row>
    <row r="5" spans="2:20" ht="30.75" customHeight="1">
      <c r="B5" s="145"/>
      <c r="C5" s="145"/>
      <c r="D5" s="131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7"/>
      <c r="T5" s="147"/>
    </row>
    <row r="6" spans="2:20" ht="30">
      <c r="B6" s="127" t="s">
        <v>19</v>
      </c>
      <c r="C6" s="17" t="s">
        <v>131</v>
      </c>
      <c r="D6" s="11" t="s">
        <v>42</v>
      </c>
      <c r="E6" s="6">
        <v>16.2</v>
      </c>
      <c r="F6" s="6">
        <v>2</v>
      </c>
      <c r="G6" s="6">
        <v>1</v>
      </c>
      <c r="H6" s="6">
        <v>5</v>
      </c>
      <c r="I6" s="6">
        <v>0.8</v>
      </c>
      <c r="J6" s="6">
        <v>12</v>
      </c>
      <c r="K6" s="6">
        <v>73</v>
      </c>
      <c r="L6" s="6">
        <v>9</v>
      </c>
      <c r="M6" s="6"/>
      <c r="N6" s="6">
        <v>5.4</v>
      </c>
      <c r="O6" s="6">
        <v>2</v>
      </c>
      <c r="P6" s="6">
        <v>2.5</v>
      </c>
      <c r="Q6" s="6"/>
      <c r="R6" s="6"/>
      <c r="S6" s="6"/>
      <c r="T6" s="6"/>
    </row>
    <row r="7" spans="2:20" ht="30">
      <c r="B7" s="127"/>
      <c r="C7" s="17" t="s">
        <v>80</v>
      </c>
      <c r="D7" s="11">
        <v>150</v>
      </c>
      <c r="E7" s="6"/>
      <c r="F7" s="6">
        <v>1.5</v>
      </c>
      <c r="G7" s="6">
        <v>5.25</v>
      </c>
      <c r="H7" s="6"/>
      <c r="I7" s="6"/>
      <c r="J7" s="6"/>
      <c r="K7" s="6"/>
      <c r="L7" s="6"/>
      <c r="M7" s="6">
        <v>51</v>
      </c>
      <c r="N7" s="6"/>
      <c r="O7" s="6"/>
      <c r="P7" s="6"/>
      <c r="Q7" s="6"/>
      <c r="R7" s="6"/>
      <c r="S7" s="6"/>
      <c r="T7" s="6"/>
    </row>
    <row r="8" spans="2:20" ht="21.75" customHeight="1">
      <c r="B8" s="127"/>
      <c r="C8" s="17" t="s">
        <v>44</v>
      </c>
      <c r="D8" s="11">
        <v>60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63.6</v>
      </c>
      <c r="T8" s="6"/>
    </row>
    <row r="9" spans="2:20" ht="26.25" customHeight="1">
      <c r="B9" s="127"/>
      <c r="C9" s="17" t="s">
        <v>45</v>
      </c>
      <c r="D9" s="11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25</v>
      </c>
      <c r="R9" s="6"/>
      <c r="S9" s="6"/>
      <c r="T9" s="6"/>
    </row>
    <row r="10" spans="2:20" ht="19.5" customHeight="1">
      <c r="B10" s="127"/>
      <c r="C10" s="17" t="s">
        <v>25</v>
      </c>
      <c r="D10" s="11">
        <v>200</v>
      </c>
      <c r="E10" s="6"/>
      <c r="F10" s="6"/>
      <c r="G10" s="6"/>
      <c r="H10" s="6"/>
      <c r="I10" s="6">
        <v>15</v>
      </c>
      <c r="J10" s="6"/>
      <c r="K10" s="6"/>
      <c r="L10" s="6"/>
      <c r="M10" s="6"/>
      <c r="N10" s="6"/>
      <c r="O10" s="6"/>
      <c r="P10" s="6"/>
      <c r="Q10" s="6"/>
      <c r="R10" s="6">
        <v>0.5</v>
      </c>
      <c r="S10" s="6"/>
      <c r="T10" s="6"/>
    </row>
    <row r="11" spans="2:20" ht="18" customHeight="1">
      <c r="B11" s="127"/>
      <c r="C11" s="17" t="s">
        <v>81</v>
      </c>
      <c r="D11" s="15" t="s">
        <v>79</v>
      </c>
      <c r="E11" s="6">
        <v>30</v>
      </c>
      <c r="F11" s="6"/>
      <c r="G11" s="6">
        <v>10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 ht="28.5" customHeight="1">
      <c r="B12" s="64"/>
      <c r="C12" s="104" t="s">
        <v>224</v>
      </c>
      <c r="D12" s="105">
        <v>120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</row>
    <row r="13" spans="2:20" ht="23.25" customHeight="1">
      <c r="B13" s="115" t="s">
        <v>26</v>
      </c>
      <c r="C13" s="115"/>
      <c r="D13" s="51">
        <v>735</v>
      </c>
      <c r="E13" s="6">
        <f aca="true" t="shared" si="0" ref="E13:S13">SUM(E6:E11)</f>
        <v>46.2</v>
      </c>
      <c r="F13" s="6">
        <f t="shared" si="0"/>
        <v>3.5</v>
      </c>
      <c r="G13" s="6">
        <f t="shared" si="0"/>
        <v>16.25</v>
      </c>
      <c r="H13" s="6">
        <f t="shared" si="0"/>
        <v>5</v>
      </c>
      <c r="I13" s="6">
        <f t="shared" si="0"/>
        <v>15.8</v>
      </c>
      <c r="J13" s="6">
        <f t="shared" si="0"/>
        <v>12</v>
      </c>
      <c r="K13" s="6">
        <f t="shared" si="0"/>
        <v>73</v>
      </c>
      <c r="L13" s="6">
        <f t="shared" si="0"/>
        <v>9</v>
      </c>
      <c r="M13" s="6">
        <f t="shared" si="0"/>
        <v>51</v>
      </c>
      <c r="N13" s="6">
        <f t="shared" si="0"/>
        <v>5.4</v>
      </c>
      <c r="O13" s="6">
        <f t="shared" si="0"/>
        <v>2</v>
      </c>
      <c r="P13" s="6">
        <f t="shared" si="0"/>
        <v>2.5</v>
      </c>
      <c r="Q13" s="6">
        <f t="shared" si="0"/>
        <v>25</v>
      </c>
      <c r="R13" s="6">
        <f t="shared" si="0"/>
        <v>0.5</v>
      </c>
      <c r="S13" s="6">
        <f t="shared" si="0"/>
        <v>63.6</v>
      </c>
      <c r="T13" s="6">
        <v>1</v>
      </c>
    </row>
    <row r="14" spans="2:20" ht="21.75" customHeight="1">
      <c r="B14" s="115" t="s">
        <v>27</v>
      </c>
      <c r="C14" s="115"/>
      <c r="D14" s="11"/>
      <c r="E14" s="6">
        <v>54</v>
      </c>
      <c r="F14" s="6">
        <v>20</v>
      </c>
      <c r="G14" s="6">
        <v>670</v>
      </c>
      <c r="H14" s="6">
        <v>40</v>
      </c>
      <c r="I14" s="6">
        <v>69</v>
      </c>
      <c r="J14" s="6">
        <v>40</v>
      </c>
      <c r="K14" s="6">
        <v>650</v>
      </c>
      <c r="L14" s="6">
        <v>50</v>
      </c>
      <c r="M14" s="6">
        <v>40</v>
      </c>
      <c r="N14" s="6">
        <v>145.5</v>
      </c>
      <c r="O14" s="6">
        <v>150</v>
      </c>
      <c r="P14" s="6">
        <v>40</v>
      </c>
      <c r="Q14" s="6">
        <v>54</v>
      </c>
      <c r="R14" s="6">
        <v>700</v>
      </c>
      <c r="S14" s="6">
        <v>123.08</v>
      </c>
      <c r="T14" s="6">
        <v>40</v>
      </c>
    </row>
    <row r="15" spans="2:22" ht="21.75" customHeight="1">
      <c r="B15" s="115" t="s">
        <v>225</v>
      </c>
      <c r="C15" s="115"/>
      <c r="D15" s="11"/>
      <c r="E15" s="29">
        <f>E13*E14/1000</f>
        <v>2.4948</v>
      </c>
      <c r="F15" s="29">
        <f aca="true" t="shared" si="1" ref="F15:S15">F13*F14/1000</f>
        <v>0.07</v>
      </c>
      <c r="G15" s="29">
        <f t="shared" si="1"/>
        <v>10.8875</v>
      </c>
      <c r="H15" s="29">
        <f t="shared" si="1"/>
        <v>0.2</v>
      </c>
      <c r="I15" s="29">
        <f t="shared" si="1"/>
        <v>1.0902</v>
      </c>
      <c r="J15" s="29">
        <f t="shared" si="1"/>
        <v>0.48</v>
      </c>
      <c r="K15" s="29">
        <f t="shared" si="1"/>
        <v>47.45</v>
      </c>
      <c r="L15" s="29">
        <f t="shared" si="1"/>
        <v>0.45</v>
      </c>
      <c r="M15" s="29">
        <f t="shared" si="1"/>
        <v>2.04</v>
      </c>
      <c r="N15" s="29">
        <f t="shared" si="1"/>
        <v>0.7857000000000001</v>
      </c>
      <c r="O15" s="29">
        <f t="shared" si="1"/>
        <v>0.3</v>
      </c>
      <c r="P15" s="29">
        <f t="shared" si="1"/>
        <v>0.1</v>
      </c>
      <c r="Q15" s="29">
        <f t="shared" si="1"/>
        <v>1.35</v>
      </c>
      <c r="R15" s="29">
        <f t="shared" si="1"/>
        <v>0.35</v>
      </c>
      <c r="S15" s="29">
        <f t="shared" si="1"/>
        <v>7.827888</v>
      </c>
      <c r="T15" s="29">
        <v>40</v>
      </c>
      <c r="U15" s="32">
        <f>SUM(E15:T15)</f>
        <v>115.876088</v>
      </c>
      <c r="V15" s="32"/>
    </row>
    <row r="16" spans="5:19" ht="12.75">
      <c r="E16" t="s">
        <v>211</v>
      </c>
      <c r="F16" t="s">
        <v>211</v>
      </c>
      <c r="G16" t="s">
        <v>211</v>
      </c>
      <c r="H16" t="s">
        <v>211</v>
      </c>
      <c r="I16" t="s">
        <v>211</v>
      </c>
      <c r="J16" t="s">
        <v>211</v>
      </c>
      <c r="K16" t="s">
        <v>211</v>
      </c>
      <c r="M16" t="s">
        <v>211</v>
      </c>
      <c r="N16" t="s">
        <v>211</v>
      </c>
      <c r="O16" t="s">
        <v>211</v>
      </c>
      <c r="P16" t="s">
        <v>211</v>
      </c>
      <c r="Q16" t="s">
        <v>211</v>
      </c>
      <c r="R16" t="s">
        <v>211</v>
      </c>
      <c r="S16" t="s">
        <v>211</v>
      </c>
    </row>
    <row r="21" ht="12.75">
      <c r="C21" t="s">
        <v>84</v>
      </c>
    </row>
    <row r="22" spans="2:23" ht="18.75">
      <c r="B22" s="130" t="s">
        <v>196</v>
      </c>
      <c r="C22" s="130"/>
      <c r="D22" s="133" t="s">
        <v>1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43"/>
      <c r="V22" s="143"/>
      <c r="W22" s="143"/>
    </row>
    <row r="23" spans="2:23" ht="61.5" customHeight="1">
      <c r="B23" s="140" t="s">
        <v>2</v>
      </c>
      <c r="C23" s="140"/>
      <c r="D23" s="40" t="s">
        <v>3</v>
      </c>
      <c r="E23" s="41" t="s">
        <v>87</v>
      </c>
      <c r="F23" s="41" t="s">
        <v>5</v>
      </c>
      <c r="G23" s="41" t="s">
        <v>88</v>
      </c>
      <c r="H23" s="41" t="s">
        <v>8</v>
      </c>
      <c r="I23" s="41" t="s">
        <v>48</v>
      </c>
      <c r="J23" s="41" t="s">
        <v>6</v>
      </c>
      <c r="K23" s="41" t="s">
        <v>12</v>
      </c>
      <c r="L23" s="41" t="s">
        <v>29</v>
      </c>
      <c r="M23" s="41" t="s">
        <v>82</v>
      </c>
      <c r="N23" s="41" t="s">
        <v>83</v>
      </c>
      <c r="O23" s="41" t="s">
        <v>13</v>
      </c>
      <c r="P23" s="41" t="s">
        <v>17</v>
      </c>
      <c r="Q23" s="41" t="s">
        <v>59</v>
      </c>
      <c r="R23" s="41" t="s">
        <v>206</v>
      </c>
      <c r="S23" s="41" t="s">
        <v>40</v>
      </c>
      <c r="T23" s="41" t="s">
        <v>89</v>
      </c>
      <c r="U23" s="41" t="s">
        <v>14</v>
      </c>
      <c r="V23" s="41" t="s">
        <v>188</v>
      </c>
      <c r="W23" s="41" t="s">
        <v>205</v>
      </c>
    </row>
    <row r="24" spans="2:23" ht="45">
      <c r="B24" s="127" t="s">
        <v>118</v>
      </c>
      <c r="C24" s="14" t="s">
        <v>85</v>
      </c>
      <c r="D24" s="11">
        <v>250</v>
      </c>
      <c r="E24" s="6"/>
      <c r="F24" s="6">
        <v>1</v>
      </c>
      <c r="G24" s="6"/>
      <c r="H24" s="6"/>
      <c r="I24" s="6">
        <v>13.3</v>
      </c>
      <c r="J24" s="6"/>
      <c r="K24" s="6">
        <v>14</v>
      </c>
      <c r="L24" s="6"/>
      <c r="M24" s="6"/>
      <c r="N24" s="6"/>
      <c r="O24" s="6">
        <v>5</v>
      </c>
      <c r="P24" s="6">
        <v>1</v>
      </c>
      <c r="Q24" s="6"/>
      <c r="R24" s="6"/>
      <c r="S24" s="6"/>
      <c r="T24" s="6">
        <v>62.5</v>
      </c>
      <c r="U24" s="6">
        <v>50</v>
      </c>
      <c r="V24" s="6"/>
      <c r="W24" s="6"/>
    </row>
    <row r="25" spans="2:23" ht="30">
      <c r="B25" s="127"/>
      <c r="C25" s="17" t="s">
        <v>131</v>
      </c>
      <c r="D25" s="11" t="s">
        <v>42</v>
      </c>
      <c r="E25" s="6">
        <v>16.2</v>
      </c>
      <c r="F25" s="6">
        <v>2.3</v>
      </c>
      <c r="G25" s="6"/>
      <c r="H25" s="6">
        <v>1</v>
      </c>
      <c r="I25" s="6">
        <v>5</v>
      </c>
      <c r="J25" s="6">
        <v>0.8</v>
      </c>
      <c r="K25" s="6">
        <v>12</v>
      </c>
      <c r="L25" s="6">
        <v>2.5</v>
      </c>
      <c r="M25" s="6">
        <v>73.1</v>
      </c>
      <c r="N25" s="6"/>
      <c r="O25" s="6">
        <v>5.4</v>
      </c>
      <c r="P25" s="6">
        <v>2</v>
      </c>
      <c r="Q25" s="6">
        <v>9</v>
      </c>
      <c r="R25" s="6"/>
      <c r="S25" s="6"/>
      <c r="T25" s="6"/>
      <c r="U25" s="6"/>
      <c r="V25" s="6"/>
      <c r="W25" s="6"/>
    </row>
    <row r="26" spans="2:23" ht="30">
      <c r="B26" s="127"/>
      <c r="C26" s="17" t="s">
        <v>80</v>
      </c>
      <c r="D26" s="11">
        <v>150</v>
      </c>
      <c r="E26" s="6"/>
      <c r="F26" s="6">
        <v>1</v>
      </c>
      <c r="G26" s="6"/>
      <c r="H26" s="6">
        <v>5.25</v>
      </c>
      <c r="I26" s="6"/>
      <c r="J26" s="6"/>
      <c r="K26" s="6"/>
      <c r="L26" s="6"/>
      <c r="M26" s="6"/>
      <c r="N26" s="6">
        <v>51</v>
      </c>
      <c r="O26" s="6"/>
      <c r="P26" s="6"/>
      <c r="Q26" s="6"/>
      <c r="R26" s="6"/>
      <c r="S26" s="6"/>
      <c r="T26" s="6"/>
      <c r="U26" s="6"/>
      <c r="V26" s="6"/>
      <c r="W26" s="6"/>
    </row>
    <row r="27" spans="2:23" ht="15">
      <c r="B27" s="127"/>
      <c r="C27" s="14" t="s">
        <v>44</v>
      </c>
      <c r="D27" s="11">
        <v>70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73.5</v>
      </c>
      <c r="T27" s="6"/>
      <c r="U27" s="6"/>
      <c r="V27" s="6"/>
      <c r="W27" s="6"/>
    </row>
    <row r="28" spans="2:23" ht="15">
      <c r="B28" s="127"/>
      <c r="C28" s="14" t="s">
        <v>52</v>
      </c>
      <c r="D28" s="11">
        <v>30</v>
      </c>
      <c r="E28" s="6">
        <v>30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30">
      <c r="B29" s="127"/>
      <c r="C29" s="14" t="s">
        <v>45</v>
      </c>
      <c r="D29" s="11">
        <v>30</v>
      </c>
      <c r="E29" s="6"/>
      <c r="F29" s="6"/>
      <c r="G29" s="6">
        <v>30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s">
        <v>86</v>
      </c>
      <c r="T29" s="6"/>
      <c r="U29" s="6"/>
      <c r="V29" s="6"/>
      <c r="W29" s="6"/>
    </row>
    <row r="30" spans="2:23" ht="15">
      <c r="B30" s="127"/>
      <c r="C30" s="14" t="s">
        <v>202</v>
      </c>
      <c r="D30" s="11">
        <v>200</v>
      </c>
      <c r="E30" s="6"/>
      <c r="F30" s="6"/>
      <c r="G30" s="6"/>
      <c r="H30" s="6"/>
      <c r="I30" s="6"/>
      <c r="J30" s="6">
        <v>20</v>
      </c>
      <c r="K30" s="6"/>
      <c r="L30" s="6"/>
      <c r="M30" s="6"/>
      <c r="N30" s="6"/>
      <c r="O30" s="6"/>
      <c r="P30" s="6"/>
      <c r="Q30" s="6"/>
      <c r="R30" s="6">
        <v>10</v>
      </c>
      <c r="S30" s="6"/>
      <c r="T30" s="6"/>
      <c r="U30" s="6"/>
      <c r="V30" s="6"/>
      <c r="W30" s="6">
        <v>60</v>
      </c>
    </row>
    <row r="31" spans="2:23" ht="31.5">
      <c r="B31" s="64"/>
      <c r="C31" s="104" t="s">
        <v>224</v>
      </c>
      <c r="D31" s="105">
        <v>120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</v>
      </c>
      <c r="W31" s="6"/>
    </row>
    <row r="32" spans="2:23" ht="23.25" customHeight="1">
      <c r="B32" s="115" t="s">
        <v>26</v>
      </c>
      <c r="C32" s="115"/>
      <c r="D32" s="51">
        <v>990</v>
      </c>
      <c r="E32" s="6">
        <f aca="true" t="shared" si="2" ref="E32:W32">SUM(E24:E30)</f>
        <v>46.2</v>
      </c>
      <c r="F32" s="6">
        <f t="shared" si="2"/>
        <v>4.3</v>
      </c>
      <c r="G32" s="6">
        <f t="shared" si="2"/>
        <v>30</v>
      </c>
      <c r="H32" s="6">
        <f t="shared" si="2"/>
        <v>6.25</v>
      </c>
      <c r="I32" s="6">
        <f t="shared" si="2"/>
        <v>18.3</v>
      </c>
      <c r="J32" s="6">
        <f t="shared" si="2"/>
        <v>20.8</v>
      </c>
      <c r="K32" s="6">
        <f t="shared" si="2"/>
        <v>26</v>
      </c>
      <c r="L32" s="6">
        <f t="shared" si="2"/>
        <v>2.5</v>
      </c>
      <c r="M32" s="6">
        <f t="shared" si="2"/>
        <v>73.1</v>
      </c>
      <c r="N32" s="6">
        <f t="shared" si="2"/>
        <v>51</v>
      </c>
      <c r="O32" s="6">
        <f t="shared" si="2"/>
        <v>10.4</v>
      </c>
      <c r="P32" s="6">
        <f t="shared" si="2"/>
        <v>3</v>
      </c>
      <c r="Q32" s="6">
        <f t="shared" si="2"/>
        <v>9</v>
      </c>
      <c r="R32" s="6">
        <f t="shared" si="2"/>
        <v>10</v>
      </c>
      <c r="S32" s="6">
        <f t="shared" si="2"/>
        <v>73.5</v>
      </c>
      <c r="T32" s="6">
        <f t="shared" si="2"/>
        <v>62.5</v>
      </c>
      <c r="U32" s="6">
        <f t="shared" si="2"/>
        <v>50</v>
      </c>
      <c r="V32" s="6">
        <v>1</v>
      </c>
      <c r="W32" s="6">
        <f t="shared" si="2"/>
        <v>60</v>
      </c>
    </row>
    <row r="33" spans="2:23" ht="21.75" customHeight="1">
      <c r="B33" s="115" t="s">
        <v>27</v>
      </c>
      <c r="C33" s="115"/>
      <c r="D33" s="11"/>
      <c r="E33" s="6">
        <v>54</v>
      </c>
      <c r="F33" s="6">
        <v>20</v>
      </c>
      <c r="G33" s="6">
        <v>54</v>
      </c>
      <c r="H33" s="6">
        <v>670</v>
      </c>
      <c r="I33" s="6">
        <v>40</v>
      </c>
      <c r="J33" s="6">
        <v>69</v>
      </c>
      <c r="K33" s="6">
        <v>40</v>
      </c>
      <c r="L33" s="6">
        <v>40</v>
      </c>
      <c r="M33" s="6">
        <v>650</v>
      </c>
      <c r="N33" s="6">
        <v>40</v>
      </c>
      <c r="O33" s="19">
        <v>145.5</v>
      </c>
      <c r="P33" s="6">
        <v>150</v>
      </c>
      <c r="Q33" s="6">
        <v>50</v>
      </c>
      <c r="R33" s="6">
        <v>150</v>
      </c>
      <c r="S33" s="6">
        <v>123.08</v>
      </c>
      <c r="T33" s="6">
        <v>40</v>
      </c>
      <c r="U33" s="6">
        <v>40</v>
      </c>
      <c r="V33" s="6">
        <v>40</v>
      </c>
      <c r="W33" s="6">
        <v>50</v>
      </c>
    </row>
    <row r="34" spans="2:24" ht="21.75" customHeight="1">
      <c r="B34" s="115" t="s">
        <v>226</v>
      </c>
      <c r="C34" s="115"/>
      <c r="D34" s="11"/>
      <c r="E34" s="29">
        <f>E32*E33/1000</f>
        <v>2.4948</v>
      </c>
      <c r="F34" s="29">
        <f aca="true" t="shared" si="3" ref="F34:W34">F32*F33/1000</f>
        <v>0.086</v>
      </c>
      <c r="G34" s="29">
        <f t="shared" si="3"/>
        <v>1.62</v>
      </c>
      <c r="H34" s="29">
        <f t="shared" si="3"/>
        <v>4.1875</v>
      </c>
      <c r="I34" s="29">
        <f t="shared" si="3"/>
        <v>0.732</v>
      </c>
      <c r="J34" s="29">
        <f t="shared" si="3"/>
        <v>1.4352</v>
      </c>
      <c r="K34" s="29">
        <f t="shared" si="3"/>
        <v>1.04</v>
      </c>
      <c r="L34" s="29">
        <f t="shared" si="3"/>
        <v>0.1</v>
      </c>
      <c r="M34" s="29">
        <f t="shared" si="3"/>
        <v>47.51499999999999</v>
      </c>
      <c r="N34" s="29">
        <f t="shared" si="3"/>
        <v>2.04</v>
      </c>
      <c r="O34" s="29">
        <f t="shared" si="3"/>
        <v>1.5132</v>
      </c>
      <c r="P34" s="29">
        <f t="shared" si="3"/>
        <v>0.45</v>
      </c>
      <c r="Q34" s="29">
        <f t="shared" si="3"/>
        <v>0.45</v>
      </c>
      <c r="R34" s="29">
        <f t="shared" si="3"/>
        <v>1.5</v>
      </c>
      <c r="S34" s="29">
        <f t="shared" si="3"/>
        <v>9.04638</v>
      </c>
      <c r="T34" s="29">
        <f t="shared" si="3"/>
        <v>2.5</v>
      </c>
      <c r="U34" s="29">
        <f t="shared" si="3"/>
        <v>2</v>
      </c>
      <c r="V34" s="29">
        <v>40</v>
      </c>
      <c r="W34" s="29">
        <f t="shared" si="3"/>
        <v>3</v>
      </c>
      <c r="X34" s="33">
        <f>SUM(E34:W34)</f>
        <v>121.71008</v>
      </c>
    </row>
    <row r="35" spans="5:23" ht="12.75">
      <c r="E35" t="s">
        <v>211</v>
      </c>
      <c r="F35" t="s">
        <v>211</v>
      </c>
      <c r="G35" t="s">
        <v>211</v>
      </c>
      <c r="H35" t="s">
        <v>211</v>
      </c>
      <c r="I35" t="s">
        <v>211</v>
      </c>
      <c r="J35" t="s">
        <v>211</v>
      </c>
      <c r="K35" t="s">
        <v>211</v>
      </c>
      <c r="L35" t="s">
        <v>211</v>
      </c>
      <c r="M35" t="s">
        <v>211</v>
      </c>
      <c r="N35" t="s">
        <v>211</v>
      </c>
      <c r="O35" t="s">
        <v>211</v>
      </c>
      <c r="P35" t="s">
        <v>211</v>
      </c>
      <c r="R35" t="s">
        <v>211</v>
      </c>
      <c r="S35" t="s">
        <v>211</v>
      </c>
      <c r="T35" t="s">
        <v>211</v>
      </c>
      <c r="U35" t="s">
        <v>211</v>
      </c>
      <c r="W35" t="s">
        <v>211</v>
      </c>
    </row>
  </sheetData>
  <sheetProtection/>
  <mergeCells count="31">
    <mergeCell ref="H4:H5"/>
    <mergeCell ref="I4:I5"/>
    <mergeCell ref="B3:C3"/>
    <mergeCell ref="B4:C5"/>
    <mergeCell ref="D4:D5"/>
    <mergeCell ref="E4:E5"/>
    <mergeCell ref="D3:T3"/>
    <mergeCell ref="S4:S5"/>
    <mergeCell ref="T4:T5"/>
    <mergeCell ref="J4:J5"/>
    <mergeCell ref="Q4:Q5"/>
    <mergeCell ref="R4:R5"/>
    <mergeCell ref="K4:K5"/>
    <mergeCell ref="L4:L5"/>
    <mergeCell ref="M4:M5"/>
    <mergeCell ref="N4:N5"/>
    <mergeCell ref="O4:O5"/>
    <mergeCell ref="P4:P5"/>
    <mergeCell ref="B6:B11"/>
    <mergeCell ref="B13:C13"/>
    <mergeCell ref="B14:C14"/>
    <mergeCell ref="B15:C15"/>
    <mergeCell ref="F4:F5"/>
    <mergeCell ref="G4:G5"/>
    <mergeCell ref="B23:C23"/>
    <mergeCell ref="B34:C34"/>
    <mergeCell ref="D22:W22"/>
    <mergeCell ref="B33:C33"/>
    <mergeCell ref="B24:B30"/>
    <mergeCell ref="B32:C32"/>
    <mergeCell ref="B22:C22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4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0.125" style="0" customWidth="1"/>
    <col min="5" max="24" width="5.75390625" style="0" customWidth="1"/>
  </cols>
  <sheetData>
    <row r="1" ht="12.75">
      <c r="C1" t="s">
        <v>91</v>
      </c>
    </row>
    <row r="3" spans="2:19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46"/>
      <c r="S3" s="146"/>
    </row>
    <row r="4" spans="2:19" ht="30.75" customHeight="1">
      <c r="B4" s="140" t="s">
        <v>2</v>
      </c>
      <c r="C4" s="140"/>
      <c r="D4" s="131" t="s">
        <v>3</v>
      </c>
      <c r="E4" s="132" t="s">
        <v>95</v>
      </c>
      <c r="F4" s="132" t="s">
        <v>15</v>
      </c>
      <c r="G4" s="132" t="s">
        <v>96</v>
      </c>
      <c r="H4" s="132" t="s">
        <v>8</v>
      </c>
      <c r="I4" s="132" t="s">
        <v>97</v>
      </c>
      <c r="J4" s="132" t="s">
        <v>98</v>
      </c>
      <c r="K4" s="132" t="s">
        <v>99</v>
      </c>
      <c r="L4" s="132" t="s">
        <v>100</v>
      </c>
      <c r="M4" s="132" t="s">
        <v>18</v>
      </c>
      <c r="N4" s="148" t="s">
        <v>174</v>
      </c>
      <c r="O4" s="132" t="s">
        <v>216</v>
      </c>
      <c r="P4" s="132"/>
      <c r="Q4" s="151"/>
      <c r="R4" s="151"/>
      <c r="S4" s="151"/>
    </row>
    <row r="5" spans="2:19" ht="30.75" customHeight="1">
      <c r="B5" s="145"/>
      <c r="C5" s="145"/>
      <c r="D5" s="131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4"/>
      <c r="P5" s="144"/>
      <c r="Q5" s="152"/>
      <c r="R5" s="152"/>
      <c r="S5" s="152"/>
    </row>
    <row r="6" spans="2:19" ht="33" customHeight="1">
      <c r="B6" s="127" t="s">
        <v>19</v>
      </c>
      <c r="C6" s="17" t="s">
        <v>92</v>
      </c>
      <c r="D6" s="11" t="s">
        <v>93</v>
      </c>
      <c r="E6" s="6">
        <v>44</v>
      </c>
      <c r="F6" s="6"/>
      <c r="G6" s="6">
        <v>1</v>
      </c>
      <c r="H6" s="6">
        <v>5</v>
      </c>
      <c r="I6" s="6">
        <v>6</v>
      </c>
      <c r="J6" s="6"/>
      <c r="K6" s="6"/>
      <c r="L6" s="6">
        <v>100</v>
      </c>
      <c r="M6" s="6"/>
      <c r="N6" s="6"/>
      <c r="O6" s="6"/>
      <c r="P6" s="1"/>
      <c r="Q6" s="1"/>
      <c r="R6" s="1"/>
      <c r="S6" s="1"/>
    </row>
    <row r="7" spans="2:19" ht="30">
      <c r="B7" s="127"/>
      <c r="C7" s="17" t="s">
        <v>45</v>
      </c>
      <c r="D7" s="11">
        <v>30</v>
      </c>
      <c r="E7" s="6"/>
      <c r="F7" s="6"/>
      <c r="G7" s="6"/>
      <c r="H7" s="6"/>
      <c r="I7" s="6"/>
      <c r="J7" s="6"/>
      <c r="K7" s="6"/>
      <c r="L7" s="6"/>
      <c r="M7" s="6">
        <v>30</v>
      </c>
      <c r="N7" s="6"/>
      <c r="O7" s="6"/>
      <c r="P7" s="1"/>
      <c r="Q7" s="1"/>
      <c r="R7" s="1"/>
      <c r="S7" s="1"/>
    </row>
    <row r="8" spans="2:19" ht="20.25" customHeight="1">
      <c r="B8" s="127"/>
      <c r="C8" s="17" t="s">
        <v>25</v>
      </c>
      <c r="D8" s="11">
        <v>200</v>
      </c>
      <c r="E8" s="6"/>
      <c r="F8" s="6">
        <v>0.5</v>
      </c>
      <c r="G8" s="6"/>
      <c r="H8" s="6"/>
      <c r="I8" s="6">
        <v>15</v>
      </c>
      <c r="J8" s="6"/>
      <c r="K8" s="6"/>
      <c r="L8" s="6"/>
      <c r="M8" s="6"/>
      <c r="N8" s="6"/>
      <c r="O8" s="6"/>
      <c r="P8" s="1"/>
      <c r="Q8" s="1"/>
      <c r="R8" s="1"/>
      <c r="S8" s="1"/>
    </row>
    <row r="9" spans="2:19" ht="18" customHeight="1">
      <c r="B9" s="127"/>
      <c r="C9" s="17" t="s">
        <v>94</v>
      </c>
      <c r="D9" s="11" t="s">
        <v>170</v>
      </c>
      <c r="E9" s="6"/>
      <c r="F9" s="6"/>
      <c r="G9" s="6"/>
      <c r="H9" s="6">
        <v>5</v>
      </c>
      <c r="I9" s="6"/>
      <c r="J9" s="6">
        <v>30</v>
      </c>
      <c r="K9" s="6">
        <v>16</v>
      </c>
      <c r="L9" s="6"/>
      <c r="M9" s="6"/>
      <c r="N9" s="6"/>
      <c r="O9" s="6"/>
      <c r="P9" s="1"/>
      <c r="Q9" s="1"/>
      <c r="R9" s="1"/>
      <c r="S9" s="1"/>
    </row>
    <row r="10" spans="2:19" ht="18" customHeight="1">
      <c r="B10" s="64"/>
      <c r="C10" s="17" t="s">
        <v>173</v>
      </c>
      <c r="D10" s="11">
        <v>40</v>
      </c>
      <c r="E10" s="6"/>
      <c r="F10" s="6"/>
      <c r="G10" s="6"/>
      <c r="H10" s="6"/>
      <c r="I10" s="6"/>
      <c r="J10" s="6"/>
      <c r="K10" s="6"/>
      <c r="L10" s="6"/>
      <c r="M10" s="6"/>
      <c r="N10" s="6">
        <v>40</v>
      </c>
      <c r="O10" s="6"/>
      <c r="P10" s="1"/>
      <c r="Q10" s="1"/>
      <c r="R10" s="1"/>
      <c r="S10" s="1"/>
    </row>
    <row r="11" spans="2:19" ht="18" customHeight="1">
      <c r="B11" s="64"/>
      <c r="C11" s="101" t="s">
        <v>216</v>
      </c>
      <c r="D11" s="102">
        <v>200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200</v>
      </c>
      <c r="P11" s="1"/>
      <c r="Q11" s="1"/>
      <c r="R11" s="1"/>
      <c r="S11" s="1"/>
    </row>
    <row r="12" spans="2:19" ht="18.75" customHeight="1">
      <c r="B12" s="123" t="s">
        <v>26</v>
      </c>
      <c r="C12" s="123"/>
      <c r="D12" s="51">
        <v>725</v>
      </c>
      <c r="E12" s="6">
        <f aca="true" t="shared" si="0" ref="E12:M12">SUM(E6:E11)</f>
        <v>44</v>
      </c>
      <c r="F12" s="6">
        <f t="shared" si="0"/>
        <v>0.5</v>
      </c>
      <c r="G12" s="6">
        <f t="shared" si="0"/>
        <v>1</v>
      </c>
      <c r="H12" s="6">
        <f t="shared" si="0"/>
        <v>10</v>
      </c>
      <c r="I12" s="6">
        <f t="shared" si="0"/>
        <v>21</v>
      </c>
      <c r="J12" s="6">
        <f t="shared" si="0"/>
        <v>30</v>
      </c>
      <c r="K12" s="6">
        <f t="shared" si="0"/>
        <v>16</v>
      </c>
      <c r="L12" s="6">
        <f t="shared" si="0"/>
        <v>100</v>
      </c>
      <c r="M12" s="6">
        <f t="shared" si="0"/>
        <v>30</v>
      </c>
      <c r="N12" s="6">
        <f>SUM(N6:N11)</f>
        <v>40</v>
      </c>
      <c r="O12" s="6">
        <f>SUM(O6:O11)</f>
        <v>200</v>
      </c>
      <c r="P12" s="1"/>
      <c r="Q12" s="1"/>
      <c r="R12" s="1"/>
      <c r="S12" s="1"/>
    </row>
    <row r="13" spans="2:19" ht="15.75">
      <c r="B13" s="123" t="s">
        <v>27</v>
      </c>
      <c r="C13" s="123"/>
      <c r="D13" s="11"/>
      <c r="E13" s="6">
        <v>106</v>
      </c>
      <c r="F13" s="6">
        <v>700</v>
      </c>
      <c r="G13" s="6">
        <v>20</v>
      </c>
      <c r="H13" s="6">
        <v>670</v>
      </c>
      <c r="I13" s="6">
        <v>69</v>
      </c>
      <c r="J13" s="6">
        <v>54</v>
      </c>
      <c r="K13" s="6">
        <v>630</v>
      </c>
      <c r="L13" s="6">
        <v>62</v>
      </c>
      <c r="M13" s="6">
        <v>54</v>
      </c>
      <c r="N13" s="6">
        <v>150</v>
      </c>
      <c r="O13" s="6">
        <v>180</v>
      </c>
      <c r="P13" s="4"/>
      <c r="Q13" s="4"/>
      <c r="R13" s="4"/>
      <c r="S13" s="4"/>
    </row>
    <row r="14" spans="2:20" ht="15.75">
      <c r="B14" s="123" t="s">
        <v>223</v>
      </c>
      <c r="C14" s="123"/>
      <c r="D14" s="11"/>
      <c r="E14" s="30">
        <f>E12*E13/1000</f>
        <v>4.664</v>
      </c>
      <c r="F14" s="30">
        <f aca="true" t="shared" si="1" ref="F14:O14">F12*F13/1000</f>
        <v>0.35</v>
      </c>
      <c r="G14" s="30">
        <f t="shared" si="1"/>
        <v>0.02</v>
      </c>
      <c r="H14" s="30">
        <f t="shared" si="1"/>
        <v>6.7</v>
      </c>
      <c r="I14" s="30">
        <f t="shared" si="1"/>
        <v>1.449</v>
      </c>
      <c r="J14" s="30">
        <f t="shared" si="1"/>
        <v>1.62</v>
      </c>
      <c r="K14" s="30">
        <f t="shared" si="1"/>
        <v>10.08</v>
      </c>
      <c r="L14" s="30">
        <f t="shared" si="1"/>
        <v>6.2</v>
      </c>
      <c r="M14" s="30">
        <f t="shared" si="1"/>
        <v>1.62</v>
      </c>
      <c r="N14" s="30">
        <f t="shared" si="1"/>
        <v>6</v>
      </c>
      <c r="O14" s="30">
        <f t="shared" si="1"/>
        <v>36</v>
      </c>
      <c r="P14" s="34"/>
      <c r="Q14" s="34"/>
      <c r="R14" s="34"/>
      <c r="S14" s="66">
        <f>SUM(E14:R14)</f>
        <v>74.703</v>
      </c>
      <c r="T14" s="56"/>
    </row>
    <row r="15" spans="5:14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</row>
    <row r="20" ht="12.75">
      <c r="C20" t="s">
        <v>108</v>
      </c>
    </row>
    <row r="21" spans="2:24" ht="18.75">
      <c r="B21" s="130" t="s">
        <v>196</v>
      </c>
      <c r="C21" s="130"/>
      <c r="D21" s="126" t="s">
        <v>1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46"/>
      <c r="S21" s="146"/>
      <c r="T21" s="150"/>
      <c r="U21" s="150"/>
      <c r="V21" s="150"/>
      <c r="W21" s="150"/>
      <c r="X21" s="150"/>
    </row>
    <row r="22" spans="2:24" ht="56.25" customHeight="1">
      <c r="B22" s="140" t="s">
        <v>2</v>
      </c>
      <c r="C22" s="140"/>
      <c r="D22" s="40" t="s">
        <v>3</v>
      </c>
      <c r="E22" s="41" t="s">
        <v>14</v>
      </c>
      <c r="F22" s="41" t="s">
        <v>48</v>
      </c>
      <c r="G22" s="41" t="s">
        <v>96</v>
      </c>
      <c r="H22" s="41" t="s">
        <v>8</v>
      </c>
      <c r="I22" s="41" t="s">
        <v>97</v>
      </c>
      <c r="J22" s="41" t="s">
        <v>104</v>
      </c>
      <c r="K22" s="41" t="s">
        <v>12</v>
      </c>
      <c r="L22" s="41" t="s">
        <v>18</v>
      </c>
      <c r="M22" s="41" t="s">
        <v>49</v>
      </c>
      <c r="N22" s="41" t="s">
        <v>71</v>
      </c>
      <c r="O22" s="41" t="s">
        <v>82</v>
      </c>
      <c r="P22" s="41" t="s">
        <v>105</v>
      </c>
      <c r="Q22" s="41" t="s">
        <v>13</v>
      </c>
      <c r="R22" s="41" t="s">
        <v>29</v>
      </c>
      <c r="S22" s="41" t="s">
        <v>17</v>
      </c>
      <c r="T22" s="41" t="s">
        <v>106</v>
      </c>
      <c r="U22" s="41" t="s">
        <v>107</v>
      </c>
      <c r="V22" s="41" t="s">
        <v>90</v>
      </c>
      <c r="W22" s="41" t="s">
        <v>216</v>
      </c>
      <c r="X22" s="41" t="s">
        <v>154</v>
      </c>
    </row>
    <row r="23" spans="2:24" ht="30">
      <c r="B23" s="127" t="s">
        <v>118</v>
      </c>
      <c r="C23" s="14" t="s">
        <v>101</v>
      </c>
      <c r="D23" s="11">
        <v>250</v>
      </c>
      <c r="E23" s="6">
        <v>125</v>
      </c>
      <c r="F23" s="6">
        <v>13.3</v>
      </c>
      <c r="G23" s="6">
        <v>1.5</v>
      </c>
      <c r="H23" s="6"/>
      <c r="I23" s="6"/>
      <c r="J23" s="6"/>
      <c r="K23" s="6">
        <v>6</v>
      </c>
      <c r="L23" s="6"/>
      <c r="M23" s="6">
        <v>5</v>
      </c>
      <c r="N23" s="6">
        <v>27.3</v>
      </c>
      <c r="O23" s="6"/>
      <c r="P23" s="6"/>
      <c r="Q23" s="6">
        <v>5</v>
      </c>
      <c r="R23" s="6"/>
      <c r="S23" s="6"/>
      <c r="T23" s="6"/>
      <c r="U23" s="6"/>
      <c r="V23" s="6"/>
      <c r="W23" s="6"/>
      <c r="X23" s="6"/>
    </row>
    <row r="24" spans="2:24" ht="30">
      <c r="B24" s="127"/>
      <c r="C24" s="14" t="s">
        <v>102</v>
      </c>
      <c r="D24" s="11" t="s">
        <v>42</v>
      </c>
      <c r="E24" s="6"/>
      <c r="F24" s="6">
        <v>5</v>
      </c>
      <c r="G24" s="6">
        <v>2.3</v>
      </c>
      <c r="H24" s="6">
        <v>1</v>
      </c>
      <c r="I24" s="6">
        <v>0.8</v>
      </c>
      <c r="J24" s="6"/>
      <c r="K24" s="6">
        <v>33.6</v>
      </c>
      <c r="L24" s="6"/>
      <c r="M24" s="6"/>
      <c r="N24" s="6"/>
      <c r="O24" s="6">
        <v>62.6</v>
      </c>
      <c r="P24" s="6"/>
      <c r="Q24" s="6">
        <v>9</v>
      </c>
      <c r="R24" s="6">
        <v>8.8</v>
      </c>
      <c r="S24" s="6">
        <v>2</v>
      </c>
      <c r="T24" s="6">
        <v>7.5</v>
      </c>
      <c r="U24" s="6"/>
      <c r="V24" s="6"/>
      <c r="W24" s="6"/>
      <c r="X24" s="6"/>
    </row>
    <row r="25" spans="2:24" ht="30">
      <c r="B25" s="127"/>
      <c r="C25" s="14" t="s">
        <v>103</v>
      </c>
      <c r="D25" s="11">
        <v>150</v>
      </c>
      <c r="E25" s="6"/>
      <c r="F25" s="6"/>
      <c r="G25" s="6">
        <v>1</v>
      </c>
      <c r="H25" s="6">
        <v>5.25</v>
      </c>
      <c r="I25" s="6"/>
      <c r="J25" s="6"/>
      <c r="K25" s="6"/>
      <c r="L25" s="6"/>
      <c r="M25" s="6"/>
      <c r="N25" s="6"/>
      <c r="O25" s="6"/>
      <c r="P25" s="6">
        <v>36.3</v>
      </c>
      <c r="Q25" s="6"/>
      <c r="R25" s="6"/>
      <c r="S25" s="6"/>
      <c r="T25" s="6"/>
      <c r="U25" s="6"/>
      <c r="V25" s="6"/>
      <c r="W25" s="6"/>
      <c r="X25" s="6"/>
    </row>
    <row r="26" spans="2:24" ht="15">
      <c r="B26" s="127"/>
      <c r="C26" s="17" t="s">
        <v>207</v>
      </c>
      <c r="D26" s="11">
        <v>60</v>
      </c>
      <c r="E26" s="6"/>
      <c r="F26" s="6">
        <v>1.6</v>
      </c>
      <c r="G26" s="6">
        <v>0.5</v>
      </c>
      <c r="H26" s="6"/>
      <c r="I26" s="6">
        <v>1.8</v>
      </c>
      <c r="J26" s="6"/>
      <c r="K26" s="6">
        <v>2.9</v>
      </c>
      <c r="L26" s="6"/>
      <c r="M26" s="6"/>
      <c r="N26" s="6"/>
      <c r="O26" s="6"/>
      <c r="P26" s="6"/>
      <c r="Q26" s="6">
        <v>2.1</v>
      </c>
      <c r="R26" s="6">
        <v>0.7</v>
      </c>
      <c r="S26" s="6">
        <v>1.4</v>
      </c>
      <c r="T26" s="6"/>
      <c r="U26" s="6"/>
      <c r="V26" s="6"/>
      <c r="W26" s="6"/>
      <c r="X26" s="6">
        <v>86</v>
      </c>
    </row>
    <row r="27" spans="2:24" ht="21.75" customHeight="1">
      <c r="B27" s="127"/>
      <c r="C27" s="14" t="s">
        <v>34</v>
      </c>
      <c r="D27" s="11">
        <v>30</v>
      </c>
      <c r="E27" s="6"/>
      <c r="F27" s="6"/>
      <c r="G27" s="6"/>
      <c r="H27" s="6"/>
      <c r="I27" s="6"/>
      <c r="J27" s="6">
        <v>30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30">
      <c r="B28" s="127"/>
      <c r="C28" s="14" t="s">
        <v>23</v>
      </c>
      <c r="D28" s="11">
        <v>30</v>
      </c>
      <c r="E28" s="6"/>
      <c r="F28" s="6"/>
      <c r="G28" s="6"/>
      <c r="H28" s="6"/>
      <c r="I28" s="6"/>
      <c r="J28" s="6"/>
      <c r="K28" s="6"/>
      <c r="L28" s="6">
        <v>30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30">
      <c r="B29" s="127"/>
      <c r="C29" s="14" t="s">
        <v>35</v>
      </c>
      <c r="D29" s="11">
        <v>200</v>
      </c>
      <c r="E29" s="6"/>
      <c r="F29" s="6"/>
      <c r="G29" s="6"/>
      <c r="H29" s="6"/>
      <c r="I29" s="6">
        <v>20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20</v>
      </c>
      <c r="V29" s="6">
        <v>0.2</v>
      </c>
      <c r="W29" s="6"/>
      <c r="X29" s="6"/>
    </row>
    <row r="30" spans="2:24" ht="15">
      <c r="B30" s="64"/>
      <c r="C30" s="100" t="s">
        <v>216</v>
      </c>
      <c r="D30" s="102">
        <v>200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200</v>
      </c>
      <c r="X30" s="6"/>
    </row>
    <row r="31" spans="2:24" ht="23.25" customHeight="1">
      <c r="B31" s="115" t="s">
        <v>26</v>
      </c>
      <c r="C31" s="115"/>
      <c r="D31" s="51">
        <v>1060</v>
      </c>
      <c r="E31" s="6">
        <f aca="true" t="shared" si="2" ref="E31:V31">SUM(E23:E30)</f>
        <v>125</v>
      </c>
      <c r="F31" s="6">
        <f t="shared" si="2"/>
        <v>19.900000000000002</v>
      </c>
      <c r="G31" s="6">
        <f t="shared" si="2"/>
        <v>5.3</v>
      </c>
      <c r="H31" s="6">
        <f t="shared" si="2"/>
        <v>6.25</v>
      </c>
      <c r="I31" s="6">
        <f t="shared" si="2"/>
        <v>22.6</v>
      </c>
      <c r="J31" s="6">
        <f t="shared" si="2"/>
        <v>30</v>
      </c>
      <c r="K31" s="6">
        <f t="shared" si="2"/>
        <v>42.5</v>
      </c>
      <c r="L31" s="6">
        <f t="shared" si="2"/>
        <v>30</v>
      </c>
      <c r="M31" s="6">
        <f t="shared" si="2"/>
        <v>5</v>
      </c>
      <c r="N31" s="6">
        <f t="shared" si="2"/>
        <v>27.3</v>
      </c>
      <c r="O31" s="6">
        <f t="shared" si="2"/>
        <v>62.6</v>
      </c>
      <c r="P31" s="6">
        <f t="shared" si="2"/>
        <v>36.3</v>
      </c>
      <c r="Q31" s="6">
        <f t="shared" si="2"/>
        <v>16.1</v>
      </c>
      <c r="R31" s="6">
        <f t="shared" si="2"/>
        <v>9.5</v>
      </c>
      <c r="S31" s="6">
        <f t="shared" si="2"/>
        <v>3.4</v>
      </c>
      <c r="T31" s="6">
        <f t="shared" si="2"/>
        <v>7.5</v>
      </c>
      <c r="U31" s="6">
        <f t="shared" si="2"/>
        <v>20</v>
      </c>
      <c r="V31" s="6">
        <f t="shared" si="2"/>
        <v>0.2</v>
      </c>
      <c r="W31" s="6">
        <f>SUM(W23:W30)</f>
        <v>200</v>
      </c>
      <c r="X31" s="6">
        <f>SUM(X23:X30)</f>
        <v>86</v>
      </c>
    </row>
    <row r="32" spans="2:24" ht="21.75" customHeight="1">
      <c r="B32" s="115" t="s">
        <v>27</v>
      </c>
      <c r="C32" s="115"/>
      <c r="D32" s="11"/>
      <c r="E32" s="6">
        <v>40</v>
      </c>
      <c r="F32" s="6">
        <v>40</v>
      </c>
      <c r="G32" s="6">
        <v>20</v>
      </c>
      <c r="H32" s="6">
        <v>670</v>
      </c>
      <c r="I32" s="6">
        <v>69</v>
      </c>
      <c r="J32" s="6">
        <v>54</v>
      </c>
      <c r="K32" s="6">
        <v>40</v>
      </c>
      <c r="L32" s="6">
        <v>54</v>
      </c>
      <c r="M32" s="6">
        <v>50</v>
      </c>
      <c r="N32" s="6">
        <v>66.7</v>
      </c>
      <c r="O32" s="6">
        <v>650</v>
      </c>
      <c r="P32" s="6">
        <v>76</v>
      </c>
      <c r="Q32" s="6">
        <v>145.5</v>
      </c>
      <c r="R32" s="6">
        <v>40</v>
      </c>
      <c r="S32" s="6">
        <v>150</v>
      </c>
      <c r="T32" s="6">
        <v>106</v>
      </c>
      <c r="U32" s="6">
        <v>120</v>
      </c>
      <c r="V32" s="6">
        <v>700</v>
      </c>
      <c r="W32" s="6">
        <v>180</v>
      </c>
      <c r="X32" s="6">
        <v>40</v>
      </c>
    </row>
    <row r="33" spans="2:25" ht="21.75" customHeight="1">
      <c r="B33" s="115" t="s">
        <v>222</v>
      </c>
      <c r="C33" s="115"/>
      <c r="D33" s="11"/>
      <c r="E33" s="30">
        <f>E31*E32/1000</f>
        <v>5</v>
      </c>
      <c r="F33" s="30">
        <f aca="true" t="shared" si="3" ref="F33:X33">F31*F32/1000</f>
        <v>0.7960000000000002</v>
      </c>
      <c r="G33" s="30">
        <f t="shared" si="3"/>
        <v>0.106</v>
      </c>
      <c r="H33" s="30">
        <f t="shared" si="3"/>
        <v>4.1875</v>
      </c>
      <c r="I33" s="30">
        <f t="shared" si="3"/>
        <v>1.5594000000000001</v>
      </c>
      <c r="J33" s="30">
        <f t="shared" si="3"/>
        <v>1.62</v>
      </c>
      <c r="K33" s="30">
        <f t="shared" si="3"/>
        <v>1.7</v>
      </c>
      <c r="L33" s="30">
        <f t="shared" si="3"/>
        <v>1.62</v>
      </c>
      <c r="M33" s="30">
        <f t="shared" si="3"/>
        <v>0.25</v>
      </c>
      <c r="N33" s="30">
        <f t="shared" si="3"/>
        <v>1.82091</v>
      </c>
      <c r="O33" s="30">
        <f t="shared" si="3"/>
        <v>40.69</v>
      </c>
      <c r="P33" s="30">
        <f t="shared" si="3"/>
        <v>2.7588</v>
      </c>
      <c r="Q33" s="30">
        <f t="shared" si="3"/>
        <v>2.34255</v>
      </c>
      <c r="R33" s="30">
        <f t="shared" si="3"/>
        <v>0.38</v>
      </c>
      <c r="S33" s="30">
        <f t="shared" si="3"/>
        <v>0.51</v>
      </c>
      <c r="T33" s="30">
        <f t="shared" si="3"/>
        <v>0.795</v>
      </c>
      <c r="U33" s="30">
        <f t="shared" si="3"/>
        <v>2.4</v>
      </c>
      <c r="V33" s="30">
        <f t="shared" si="3"/>
        <v>0.14</v>
      </c>
      <c r="W33" s="30">
        <f t="shared" si="3"/>
        <v>36</v>
      </c>
      <c r="X33" s="30">
        <f t="shared" si="3"/>
        <v>3.44</v>
      </c>
      <c r="Y33" s="33">
        <f>SUM(E33:X33)</f>
        <v>108.11616000000001</v>
      </c>
    </row>
    <row r="34" spans="5:24" ht="12.75">
      <c r="E34" t="s">
        <v>211</v>
      </c>
      <c r="F34" t="s">
        <v>211</v>
      </c>
      <c r="G34" t="s">
        <v>211</v>
      </c>
      <c r="H34" t="s">
        <v>211</v>
      </c>
      <c r="I34" t="s">
        <v>211</v>
      </c>
      <c r="J34" t="s">
        <v>211</v>
      </c>
      <c r="K34" t="s">
        <v>211</v>
      </c>
      <c r="L34" t="s">
        <v>211</v>
      </c>
      <c r="M34" t="s">
        <v>211</v>
      </c>
      <c r="N34" t="s">
        <v>211</v>
      </c>
      <c r="O34" t="s">
        <v>211</v>
      </c>
      <c r="P34" t="s">
        <v>211</v>
      </c>
      <c r="Q34" t="s">
        <v>211</v>
      </c>
      <c r="R34" t="s">
        <v>211</v>
      </c>
      <c r="S34" t="s">
        <v>211</v>
      </c>
      <c r="T34" t="s">
        <v>211</v>
      </c>
      <c r="U34" t="s">
        <v>211</v>
      </c>
      <c r="X34" t="s">
        <v>211</v>
      </c>
    </row>
  </sheetData>
  <sheetProtection/>
  <mergeCells count="30">
    <mergeCell ref="S4:S5"/>
    <mergeCell ref="B6:B9"/>
    <mergeCell ref="B12:C12"/>
    <mergeCell ref="O4:O5"/>
    <mergeCell ref="R4:R5"/>
    <mergeCell ref="I4:I5"/>
    <mergeCell ref="P4:P5"/>
    <mergeCell ref="G4:G5"/>
    <mergeCell ref="H4:H5"/>
    <mergeCell ref="M4:M5"/>
    <mergeCell ref="B3:C3"/>
    <mergeCell ref="D3:S3"/>
    <mergeCell ref="B4:C5"/>
    <mergeCell ref="D4:D5"/>
    <mergeCell ref="E4:E5"/>
    <mergeCell ref="F4:F5"/>
    <mergeCell ref="Q4:Q5"/>
    <mergeCell ref="K4:K5"/>
    <mergeCell ref="L4:L5"/>
    <mergeCell ref="J4:J5"/>
    <mergeCell ref="N4:N5"/>
    <mergeCell ref="D21:X21"/>
    <mergeCell ref="B32:C32"/>
    <mergeCell ref="B33:C33"/>
    <mergeCell ref="B23:B29"/>
    <mergeCell ref="B31:C31"/>
    <mergeCell ref="B22:C22"/>
    <mergeCell ref="B13:C13"/>
    <mergeCell ref="B14:C14"/>
    <mergeCell ref="B21:C21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zoomScalePageLayoutView="0" workbookViewId="0" topLeftCell="A16">
      <selection activeCell="D32" sqref="D32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0.125" style="0" customWidth="1"/>
    <col min="5" max="25" width="5.75390625" style="0" customWidth="1"/>
  </cols>
  <sheetData>
    <row r="1" ht="12.75">
      <c r="C1" t="s">
        <v>115</v>
      </c>
    </row>
    <row r="3" spans="2:21" ht="18.75" customHeight="1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6"/>
      <c r="T3" s="146"/>
      <c r="U3" s="43"/>
    </row>
    <row r="4" spans="2:21" ht="30.75" customHeight="1">
      <c r="B4" s="140" t="s">
        <v>2</v>
      </c>
      <c r="C4" s="140"/>
      <c r="D4" s="131" t="s">
        <v>3</v>
      </c>
      <c r="E4" s="132" t="s">
        <v>208</v>
      </c>
      <c r="F4" s="132" t="s">
        <v>15</v>
      </c>
      <c r="G4" s="132" t="s">
        <v>96</v>
      </c>
      <c r="H4" s="132" t="s">
        <v>8</v>
      </c>
      <c r="I4" s="132" t="s">
        <v>97</v>
      </c>
      <c r="J4" s="132" t="s">
        <v>98</v>
      </c>
      <c r="K4" s="132" t="s">
        <v>113</v>
      </c>
      <c r="L4" s="132" t="s">
        <v>114</v>
      </c>
      <c r="M4" s="132" t="s">
        <v>111</v>
      </c>
      <c r="N4" s="151" t="s">
        <v>169</v>
      </c>
      <c r="O4" s="132" t="s">
        <v>74</v>
      </c>
      <c r="P4" s="132" t="s">
        <v>90</v>
      </c>
      <c r="Q4" s="132" t="s">
        <v>112</v>
      </c>
      <c r="R4" s="132" t="s">
        <v>4</v>
      </c>
      <c r="S4" s="132" t="s">
        <v>186</v>
      </c>
      <c r="T4" s="132"/>
      <c r="U4" s="42"/>
    </row>
    <row r="5" spans="2:21" ht="30.75" customHeight="1">
      <c r="B5" s="145"/>
      <c r="C5" s="145"/>
      <c r="D5" s="131"/>
      <c r="E5" s="149"/>
      <c r="F5" s="149"/>
      <c r="G5" s="149"/>
      <c r="H5" s="149"/>
      <c r="I5" s="149"/>
      <c r="J5" s="149"/>
      <c r="K5" s="149"/>
      <c r="L5" s="149"/>
      <c r="M5" s="149"/>
      <c r="N5" s="152"/>
      <c r="O5" s="149"/>
      <c r="P5" s="149"/>
      <c r="Q5" s="149"/>
      <c r="R5" s="149"/>
      <c r="S5" s="153"/>
      <c r="T5" s="147"/>
      <c r="U5" s="44"/>
    </row>
    <row r="6" spans="2:21" ht="31.5" customHeight="1">
      <c r="B6" s="118" t="s">
        <v>19</v>
      </c>
      <c r="C6" s="14" t="s">
        <v>109</v>
      </c>
      <c r="D6" s="11" t="s">
        <v>110</v>
      </c>
      <c r="E6" s="6">
        <v>115.2</v>
      </c>
      <c r="F6" s="6"/>
      <c r="G6" s="6">
        <v>1.8</v>
      </c>
      <c r="H6" s="6"/>
      <c r="I6" s="6">
        <v>3.6</v>
      </c>
      <c r="J6" s="6"/>
      <c r="K6" s="6"/>
      <c r="L6" s="6">
        <v>40</v>
      </c>
      <c r="M6" s="6">
        <v>25.7</v>
      </c>
      <c r="N6" s="6"/>
      <c r="O6" s="6">
        <v>7.2</v>
      </c>
      <c r="P6" s="6">
        <v>0.18</v>
      </c>
      <c r="Q6" s="6">
        <v>9</v>
      </c>
      <c r="R6" s="6"/>
      <c r="S6" s="6"/>
      <c r="T6" s="6"/>
      <c r="U6" s="9"/>
    </row>
    <row r="7" spans="2:21" ht="21" customHeight="1">
      <c r="B7" s="119"/>
      <c r="C7" s="14" t="s">
        <v>21</v>
      </c>
      <c r="D7" s="11">
        <v>150</v>
      </c>
      <c r="E7" s="6"/>
      <c r="F7" s="6"/>
      <c r="G7" s="6">
        <v>1.5</v>
      </c>
      <c r="H7" s="6">
        <v>5.25</v>
      </c>
      <c r="I7" s="6"/>
      <c r="J7" s="6"/>
      <c r="K7" s="6">
        <v>214</v>
      </c>
      <c r="L7" s="6"/>
      <c r="M7" s="6"/>
      <c r="N7" s="6"/>
      <c r="O7" s="6"/>
      <c r="P7" s="6"/>
      <c r="Q7" s="6"/>
      <c r="R7" s="6">
        <v>24</v>
      </c>
      <c r="S7" s="6"/>
      <c r="T7" s="6"/>
      <c r="U7" s="9"/>
    </row>
    <row r="8" spans="2:21" ht="30">
      <c r="B8" s="119"/>
      <c r="C8" s="14" t="s">
        <v>45</v>
      </c>
      <c r="D8" s="11">
        <v>30</v>
      </c>
      <c r="E8" s="6"/>
      <c r="F8" s="6"/>
      <c r="G8" s="6"/>
      <c r="H8" s="6"/>
      <c r="I8" s="6"/>
      <c r="J8" s="6"/>
      <c r="K8" s="6"/>
      <c r="L8" s="6"/>
      <c r="M8" s="6"/>
      <c r="N8" s="6">
        <v>30</v>
      </c>
      <c r="O8" s="6"/>
      <c r="P8" s="6"/>
      <c r="Q8" s="6"/>
      <c r="R8" s="6"/>
      <c r="S8" s="6"/>
      <c r="T8" s="6"/>
      <c r="U8" s="9"/>
    </row>
    <row r="9" spans="2:21" ht="24" customHeight="1">
      <c r="B9" s="119"/>
      <c r="C9" s="14" t="s">
        <v>24</v>
      </c>
      <c r="D9" s="15" t="s">
        <v>79</v>
      </c>
      <c r="E9" s="6"/>
      <c r="F9" s="6"/>
      <c r="G9" s="6" t="s">
        <v>86</v>
      </c>
      <c r="H9" s="6">
        <v>10</v>
      </c>
      <c r="I9" s="6"/>
      <c r="J9" s="6">
        <v>30</v>
      </c>
      <c r="K9" s="6"/>
      <c r="L9" s="6"/>
      <c r="M9" s="6"/>
      <c r="N9" s="6"/>
      <c r="O9" s="6"/>
      <c r="P9" s="6"/>
      <c r="Q9" s="6"/>
      <c r="R9" s="6"/>
      <c r="S9" s="6"/>
      <c r="T9" s="6"/>
      <c r="U9" s="9"/>
    </row>
    <row r="10" spans="2:21" ht="19.5" customHeight="1">
      <c r="B10" s="119"/>
      <c r="C10" s="14" t="s">
        <v>25</v>
      </c>
      <c r="D10" s="11">
        <v>200</v>
      </c>
      <c r="E10" s="6"/>
      <c r="F10" s="6">
        <v>0.5</v>
      </c>
      <c r="G10" s="6"/>
      <c r="H10" s="6"/>
      <c r="I10" s="6">
        <v>15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</row>
    <row r="11" spans="2:21" ht="19.5" customHeight="1">
      <c r="B11" s="120"/>
      <c r="C11" s="14" t="s">
        <v>185</v>
      </c>
      <c r="D11" s="11" t="s">
        <v>194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125</v>
      </c>
      <c r="T11" s="6"/>
      <c r="U11" s="9"/>
    </row>
    <row r="12" spans="2:21" ht="23.25" customHeight="1">
      <c r="B12" s="115" t="s">
        <v>26</v>
      </c>
      <c r="C12" s="115"/>
      <c r="D12" s="51">
        <v>725</v>
      </c>
      <c r="E12" s="6">
        <f>SUM(E6:E11)</f>
        <v>115.2</v>
      </c>
      <c r="F12" s="6">
        <f aca="true" t="shared" si="0" ref="F12:S12">SUM(F6:F11)</f>
        <v>0.5</v>
      </c>
      <c r="G12" s="6">
        <f t="shared" si="0"/>
        <v>3.3</v>
      </c>
      <c r="H12" s="6">
        <f t="shared" si="0"/>
        <v>15.25</v>
      </c>
      <c r="I12" s="6">
        <f t="shared" si="0"/>
        <v>18.6</v>
      </c>
      <c r="J12" s="6">
        <f t="shared" si="0"/>
        <v>30</v>
      </c>
      <c r="K12" s="6">
        <f t="shared" si="0"/>
        <v>214</v>
      </c>
      <c r="L12" s="6">
        <f t="shared" si="0"/>
        <v>40</v>
      </c>
      <c r="M12" s="6">
        <f t="shared" si="0"/>
        <v>25.7</v>
      </c>
      <c r="N12" s="6">
        <f t="shared" si="0"/>
        <v>30</v>
      </c>
      <c r="O12" s="6">
        <f t="shared" si="0"/>
        <v>7.2</v>
      </c>
      <c r="P12" s="6">
        <f t="shared" si="0"/>
        <v>0.18</v>
      </c>
      <c r="Q12" s="6">
        <f t="shared" si="0"/>
        <v>9</v>
      </c>
      <c r="R12" s="6">
        <f t="shared" si="0"/>
        <v>24</v>
      </c>
      <c r="S12" s="6">
        <f t="shared" si="0"/>
        <v>125</v>
      </c>
      <c r="T12" s="6"/>
      <c r="U12" s="9"/>
    </row>
    <row r="13" spans="2:21" ht="21.75" customHeight="1">
      <c r="B13" s="115" t="s">
        <v>27</v>
      </c>
      <c r="C13" s="115"/>
      <c r="D13" s="11"/>
      <c r="E13" s="6">
        <v>340</v>
      </c>
      <c r="F13" s="6">
        <v>700</v>
      </c>
      <c r="G13" s="6">
        <v>20</v>
      </c>
      <c r="H13" s="6">
        <v>670</v>
      </c>
      <c r="I13" s="6">
        <v>69</v>
      </c>
      <c r="J13" s="6">
        <v>54</v>
      </c>
      <c r="K13" s="6">
        <v>40</v>
      </c>
      <c r="L13" s="6">
        <v>40</v>
      </c>
      <c r="M13" s="6">
        <v>40</v>
      </c>
      <c r="N13" s="6">
        <v>54</v>
      </c>
      <c r="O13" s="6">
        <v>150</v>
      </c>
      <c r="P13" s="6">
        <v>700</v>
      </c>
      <c r="Q13" s="6">
        <v>145.5</v>
      </c>
      <c r="R13" s="6">
        <v>62</v>
      </c>
      <c r="S13" s="6">
        <v>200</v>
      </c>
      <c r="T13" s="6"/>
      <c r="U13" s="9"/>
    </row>
    <row r="14" spans="2:21" ht="21.75" customHeight="1">
      <c r="B14" s="115" t="s">
        <v>232</v>
      </c>
      <c r="C14" s="115"/>
      <c r="D14" s="11"/>
      <c r="E14" s="30">
        <f>E12*E13/1000</f>
        <v>39.168</v>
      </c>
      <c r="F14" s="30">
        <f aca="true" t="shared" si="1" ref="F14:S14">F12*F13/1000</f>
        <v>0.35</v>
      </c>
      <c r="G14" s="30">
        <f t="shared" si="1"/>
        <v>0.066</v>
      </c>
      <c r="H14" s="30">
        <f t="shared" si="1"/>
        <v>10.2175</v>
      </c>
      <c r="I14" s="30">
        <f t="shared" si="1"/>
        <v>1.2834</v>
      </c>
      <c r="J14" s="30">
        <f t="shared" si="1"/>
        <v>1.62</v>
      </c>
      <c r="K14" s="30">
        <f t="shared" si="1"/>
        <v>8.56</v>
      </c>
      <c r="L14" s="30">
        <f t="shared" si="1"/>
        <v>1.6</v>
      </c>
      <c r="M14" s="30">
        <f t="shared" si="1"/>
        <v>1.028</v>
      </c>
      <c r="N14" s="30">
        <f t="shared" si="1"/>
        <v>1.62</v>
      </c>
      <c r="O14" s="30">
        <f t="shared" si="1"/>
        <v>1.08</v>
      </c>
      <c r="P14" s="30">
        <f t="shared" si="1"/>
        <v>0.126</v>
      </c>
      <c r="Q14" s="30">
        <f t="shared" si="1"/>
        <v>1.3095</v>
      </c>
      <c r="R14" s="30">
        <f t="shared" si="1"/>
        <v>1.488</v>
      </c>
      <c r="S14" s="30">
        <f t="shared" si="1"/>
        <v>25</v>
      </c>
      <c r="T14" s="18">
        <f>SUM(E14:S14)</f>
        <v>94.5164</v>
      </c>
      <c r="U14" s="36"/>
    </row>
    <row r="15" spans="5:19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Q15" t="s">
        <v>211</v>
      </c>
      <c r="R15" t="s">
        <v>211</v>
      </c>
      <c r="S15" t="s">
        <v>211</v>
      </c>
    </row>
    <row r="21" ht="12.75">
      <c r="C21" t="s">
        <v>115</v>
      </c>
    </row>
    <row r="22" spans="2:25" ht="18.75" customHeight="1">
      <c r="B22" s="130" t="s">
        <v>196</v>
      </c>
      <c r="C22" s="130"/>
      <c r="D22" s="133" t="s">
        <v>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14"/>
      <c r="X22" s="8"/>
      <c r="Y22" s="8"/>
    </row>
    <row r="23" spans="2:25" ht="61.5" customHeight="1">
      <c r="B23" s="140" t="s">
        <v>2</v>
      </c>
      <c r="C23" s="140"/>
      <c r="D23" s="40" t="s">
        <v>3</v>
      </c>
      <c r="E23" s="41" t="s">
        <v>208</v>
      </c>
      <c r="F23" s="41" t="s">
        <v>96</v>
      </c>
      <c r="G23" s="41" t="s">
        <v>8</v>
      </c>
      <c r="H23" s="41" t="s">
        <v>97</v>
      </c>
      <c r="I23" s="41" t="s">
        <v>117</v>
      </c>
      <c r="J23" s="41" t="s">
        <v>113</v>
      </c>
      <c r="K23" s="41" t="s">
        <v>18</v>
      </c>
      <c r="L23" s="41" t="s">
        <v>41</v>
      </c>
      <c r="M23" s="41" t="s">
        <v>111</v>
      </c>
      <c r="N23" s="41" t="s">
        <v>74</v>
      </c>
      <c r="O23" s="41" t="s">
        <v>203</v>
      </c>
      <c r="P23" s="41" t="s">
        <v>112</v>
      </c>
      <c r="Q23" s="41" t="s">
        <v>4</v>
      </c>
      <c r="R23" s="41" t="s">
        <v>204</v>
      </c>
      <c r="S23" s="41" t="s">
        <v>29</v>
      </c>
      <c r="T23" s="41" t="s">
        <v>89</v>
      </c>
      <c r="U23" s="41" t="s">
        <v>166</v>
      </c>
      <c r="V23" s="41" t="s">
        <v>116</v>
      </c>
      <c r="W23" s="41" t="s">
        <v>188</v>
      </c>
      <c r="X23" s="42"/>
      <c r="Y23" s="42"/>
    </row>
    <row r="24" spans="2:25" ht="21.75" customHeight="1">
      <c r="B24" s="118" t="s">
        <v>118</v>
      </c>
      <c r="C24" s="14" t="s">
        <v>32</v>
      </c>
      <c r="D24" s="11">
        <v>250</v>
      </c>
      <c r="E24" s="6"/>
      <c r="F24" s="6">
        <v>1.6</v>
      </c>
      <c r="G24" s="6"/>
      <c r="H24" s="6">
        <v>1.6</v>
      </c>
      <c r="I24" s="6"/>
      <c r="J24" s="6">
        <v>67</v>
      </c>
      <c r="K24" s="6"/>
      <c r="L24" s="6">
        <v>13.3</v>
      </c>
      <c r="M24" s="6">
        <v>12</v>
      </c>
      <c r="N24" s="6">
        <v>3</v>
      </c>
      <c r="O24" s="6"/>
      <c r="P24" s="6">
        <v>5</v>
      </c>
      <c r="Q24" s="6"/>
      <c r="R24" s="6"/>
      <c r="S24" s="6">
        <v>2</v>
      </c>
      <c r="T24" s="6">
        <v>42</v>
      </c>
      <c r="U24" s="6"/>
      <c r="V24" s="6">
        <v>20</v>
      </c>
      <c r="W24" s="6"/>
      <c r="X24" s="9"/>
      <c r="Y24" s="9"/>
    </row>
    <row r="25" spans="2:25" ht="30.75" customHeight="1">
      <c r="B25" s="119"/>
      <c r="C25" s="14" t="s">
        <v>165</v>
      </c>
      <c r="D25" s="11" t="s">
        <v>42</v>
      </c>
      <c r="E25" s="6">
        <v>63</v>
      </c>
      <c r="F25" s="6">
        <v>1.9</v>
      </c>
      <c r="G25" s="6">
        <v>1</v>
      </c>
      <c r="H25" s="6">
        <v>0.8</v>
      </c>
      <c r="I25" s="6">
        <v>16</v>
      </c>
      <c r="J25" s="6"/>
      <c r="K25" s="6"/>
      <c r="L25" s="6">
        <v>5.3</v>
      </c>
      <c r="M25" s="6">
        <v>1.2</v>
      </c>
      <c r="N25" s="6">
        <v>2</v>
      </c>
      <c r="O25" s="6"/>
      <c r="P25" s="6">
        <v>9</v>
      </c>
      <c r="Q25" s="6"/>
      <c r="R25" s="6"/>
      <c r="S25" s="6">
        <v>2.5</v>
      </c>
      <c r="T25" s="6"/>
      <c r="U25" s="6">
        <v>9</v>
      </c>
      <c r="V25" s="6"/>
      <c r="W25" s="6"/>
      <c r="X25" s="9"/>
      <c r="Y25" s="9"/>
    </row>
    <row r="26" spans="2:25" ht="18.75" customHeight="1">
      <c r="B26" s="119"/>
      <c r="C26" s="14" t="s">
        <v>21</v>
      </c>
      <c r="D26" s="11">
        <v>150</v>
      </c>
      <c r="E26" s="6"/>
      <c r="F26" s="6">
        <v>1</v>
      </c>
      <c r="G26" s="6">
        <v>5.25</v>
      </c>
      <c r="H26" s="6"/>
      <c r="I26" s="6"/>
      <c r="J26" s="6">
        <v>214</v>
      </c>
      <c r="K26" s="6"/>
      <c r="L26" s="6"/>
      <c r="M26" s="6"/>
      <c r="N26" s="6"/>
      <c r="O26" s="6"/>
      <c r="P26" s="6"/>
      <c r="Q26" s="6">
        <v>24</v>
      </c>
      <c r="R26" s="6"/>
      <c r="S26" s="6"/>
      <c r="T26" s="6"/>
      <c r="U26" s="6"/>
      <c r="V26" s="6"/>
      <c r="W26" s="6"/>
      <c r="X26" s="9"/>
      <c r="Y26" s="9"/>
    </row>
    <row r="27" spans="2:25" ht="18.75" customHeight="1">
      <c r="B27" s="119"/>
      <c r="C27" s="14" t="s">
        <v>33</v>
      </c>
      <c r="D27" s="11">
        <v>60</v>
      </c>
      <c r="E27" s="6"/>
      <c r="F27" s="6">
        <v>0.4</v>
      </c>
      <c r="G27" s="6"/>
      <c r="H27" s="6">
        <v>0.7</v>
      </c>
      <c r="I27" s="6"/>
      <c r="J27" s="6"/>
      <c r="K27" s="6"/>
      <c r="L27" s="6"/>
      <c r="M27" s="6">
        <v>12.5</v>
      </c>
      <c r="N27" s="6">
        <v>6</v>
      </c>
      <c r="O27" s="6"/>
      <c r="P27" s="6">
        <v>4.6</v>
      </c>
      <c r="Q27" s="6"/>
      <c r="R27" s="6"/>
      <c r="S27" s="6"/>
      <c r="T27" s="6"/>
      <c r="U27" s="6"/>
      <c r="V27" s="6">
        <v>62</v>
      </c>
      <c r="W27" s="6"/>
      <c r="X27" s="9"/>
      <c r="Y27" s="9"/>
    </row>
    <row r="28" spans="2:25" ht="20.25" customHeight="1">
      <c r="B28" s="119"/>
      <c r="C28" s="14" t="s">
        <v>52</v>
      </c>
      <c r="D28" s="11">
        <v>30</v>
      </c>
      <c r="E28" s="6"/>
      <c r="F28" s="6"/>
      <c r="G28" s="6"/>
      <c r="H28" s="6"/>
      <c r="I28" s="6">
        <v>30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9"/>
      <c r="Y28" s="9"/>
    </row>
    <row r="29" spans="2:25" ht="30">
      <c r="B29" s="119"/>
      <c r="C29" s="14" t="s">
        <v>45</v>
      </c>
      <c r="D29" s="11">
        <v>30</v>
      </c>
      <c r="E29" s="6"/>
      <c r="F29" s="6"/>
      <c r="G29" s="6"/>
      <c r="H29" s="6"/>
      <c r="I29" s="6"/>
      <c r="J29" s="6"/>
      <c r="K29" s="6">
        <v>30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9"/>
      <c r="Y29" s="9"/>
    </row>
    <row r="30" spans="2:25" ht="15">
      <c r="B30" s="119"/>
      <c r="C30" s="14" t="s">
        <v>202</v>
      </c>
      <c r="D30" s="11">
        <v>200</v>
      </c>
      <c r="E30" s="6"/>
      <c r="F30" s="6"/>
      <c r="G30" s="6"/>
      <c r="H30" s="6">
        <v>20</v>
      </c>
      <c r="I30" s="6"/>
      <c r="J30" s="6"/>
      <c r="K30" s="6"/>
      <c r="L30" s="6"/>
      <c r="M30" s="6"/>
      <c r="N30" s="6"/>
      <c r="O30" s="6">
        <v>60</v>
      </c>
      <c r="P30" s="6"/>
      <c r="Q30" s="6"/>
      <c r="R30" s="6">
        <v>10</v>
      </c>
      <c r="S30" s="6"/>
      <c r="T30" s="6"/>
      <c r="U30" s="6"/>
      <c r="V30" s="6"/>
      <c r="W30" s="6"/>
      <c r="X30" s="9"/>
      <c r="Y30" s="9"/>
    </row>
    <row r="31" spans="2:25" ht="15">
      <c r="B31" s="120"/>
      <c r="C31" s="14" t="s">
        <v>185</v>
      </c>
      <c r="D31" s="11" t="s">
        <v>194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125</v>
      </c>
      <c r="X31" s="9"/>
      <c r="Y31" s="9"/>
    </row>
    <row r="32" spans="2:25" ht="23.25" customHeight="1">
      <c r="B32" s="123" t="s">
        <v>26</v>
      </c>
      <c r="C32" s="123"/>
      <c r="D32" s="49">
        <v>985</v>
      </c>
      <c r="E32" s="6">
        <f>SUM(E24:E31)</f>
        <v>63</v>
      </c>
      <c r="F32" s="6">
        <f aca="true" t="shared" si="2" ref="F32:W32">SUM(F24:F31)</f>
        <v>4.9</v>
      </c>
      <c r="G32" s="6">
        <f t="shared" si="2"/>
        <v>6.25</v>
      </c>
      <c r="H32" s="6">
        <f t="shared" si="2"/>
        <v>23.1</v>
      </c>
      <c r="I32" s="6">
        <f t="shared" si="2"/>
        <v>46</v>
      </c>
      <c r="J32" s="6">
        <f t="shared" si="2"/>
        <v>281</v>
      </c>
      <c r="K32" s="6">
        <f t="shared" si="2"/>
        <v>30</v>
      </c>
      <c r="L32" s="6">
        <f t="shared" si="2"/>
        <v>18.6</v>
      </c>
      <c r="M32" s="6">
        <f t="shared" si="2"/>
        <v>25.7</v>
      </c>
      <c r="N32" s="6">
        <f t="shared" si="2"/>
        <v>11</v>
      </c>
      <c r="O32" s="6">
        <f t="shared" si="2"/>
        <v>60</v>
      </c>
      <c r="P32" s="6">
        <f t="shared" si="2"/>
        <v>18.6</v>
      </c>
      <c r="Q32" s="6">
        <f t="shared" si="2"/>
        <v>24</v>
      </c>
      <c r="R32" s="6">
        <f t="shared" si="2"/>
        <v>10</v>
      </c>
      <c r="S32" s="6">
        <f t="shared" si="2"/>
        <v>4.5</v>
      </c>
      <c r="T32" s="6">
        <f t="shared" si="2"/>
        <v>42</v>
      </c>
      <c r="U32" s="6">
        <f t="shared" si="2"/>
        <v>9</v>
      </c>
      <c r="V32" s="6">
        <f t="shared" si="2"/>
        <v>82</v>
      </c>
      <c r="W32" s="6">
        <f t="shared" si="2"/>
        <v>125</v>
      </c>
      <c r="X32" s="9"/>
      <c r="Y32" s="9"/>
    </row>
    <row r="33" spans="2:25" ht="21.75" customHeight="1">
      <c r="B33" s="123" t="s">
        <v>27</v>
      </c>
      <c r="C33" s="123"/>
      <c r="D33" s="2"/>
      <c r="E33" s="6">
        <v>340</v>
      </c>
      <c r="F33" s="6">
        <v>20</v>
      </c>
      <c r="G33" s="6">
        <v>670</v>
      </c>
      <c r="H33" s="6">
        <v>69</v>
      </c>
      <c r="I33" s="6">
        <v>54</v>
      </c>
      <c r="J33" s="6">
        <v>40</v>
      </c>
      <c r="K33" s="6">
        <v>54</v>
      </c>
      <c r="L33" s="6">
        <v>40</v>
      </c>
      <c r="M33" s="6">
        <v>40</v>
      </c>
      <c r="N33" s="6">
        <v>150</v>
      </c>
      <c r="O33" s="6">
        <v>50</v>
      </c>
      <c r="P33" s="6">
        <v>146.5</v>
      </c>
      <c r="Q33" s="6">
        <v>62</v>
      </c>
      <c r="R33" s="6">
        <v>150</v>
      </c>
      <c r="S33" s="6">
        <v>40</v>
      </c>
      <c r="T33" s="6">
        <v>40</v>
      </c>
      <c r="U33" s="6">
        <v>50</v>
      </c>
      <c r="V33" s="6">
        <v>40</v>
      </c>
      <c r="W33" s="6">
        <v>200</v>
      </c>
      <c r="X33" s="9"/>
      <c r="Y33" s="9"/>
    </row>
    <row r="34" spans="2:25" ht="21.75" customHeight="1">
      <c r="B34" s="123" t="s">
        <v>233</v>
      </c>
      <c r="C34" s="123"/>
      <c r="D34" s="2"/>
      <c r="E34" s="30">
        <f aca="true" t="shared" si="3" ref="E34:W34">E32*E33/1000</f>
        <v>21.42</v>
      </c>
      <c r="F34" s="30">
        <f t="shared" si="3"/>
        <v>0.098</v>
      </c>
      <c r="G34" s="30">
        <f t="shared" si="3"/>
        <v>4.1875</v>
      </c>
      <c r="H34" s="30">
        <f t="shared" si="3"/>
        <v>1.5939</v>
      </c>
      <c r="I34" s="30">
        <f t="shared" si="3"/>
        <v>2.484</v>
      </c>
      <c r="J34" s="30">
        <f t="shared" si="3"/>
        <v>11.24</v>
      </c>
      <c r="K34" s="30">
        <f t="shared" si="3"/>
        <v>1.62</v>
      </c>
      <c r="L34" s="30">
        <f t="shared" si="3"/>
        <v>0.744</v>
      </c>
      <c r="M34" s="30">
        <f t="shared" si="3"/>
        <v>1.028</v>
      </c>
      <c r="N34" s="30">
        <f t="shared" si="3"/>
        <v>1.65</v>
      </c>
      <c r="O34" s="30">
        <f t="shared" si="3"/>
        <v>3</v>
      </c>
      <c r="P34" s="30">
        <f t="shared" si="3"/>
        <v>2.7249</v>
      </c>
      <c r="Q34" s="30">
        <f t="shared" si="3"/>
        <v>1.488</v>
      </c>
      <c r="R34" s="30">
        <f t="shared" si="3"/>
        <v>1.5</v>
      </c>
      <c r="S34" s="30">
        <f t="shared" si="3"/>
        <v>0.18</v>
      </c>
      <c r="T34" s="30">
        <f t="shared" si="3"/>
        <v>1.68</v>
      </c>
      <c r="U34" s="30">
        <f t="shared" si="3"/>
        <v>0.45</v>
      </c>
      <c r="V34" s="30">
        <f t="shared" si="3"/>
        <v>3.28</v>
      </c>
      <c r="W34" s="30">
        <f t="shared" si="3"/>
        <v>25</v>
      </c>
      <c r="X34" s="35">
        <f>SUM(E34:W34)</f>
        <v>85.3683</v>
      </c>
      <c r="Y34" s="10"/>
    </row>
    <row r="35" spans="5:23" ht="12.75">
      <c r="E35" t="s">
        <v>211</v>
      </c>
      <c r="F35" t="s">
        <v>211</v>
      </c>
      <c r="G35" t="s">
        <v>211</v>
      </c>
      <c r="H35" t="s">
        <v>211</v>
      </c>
      <c r="I35" t="s">
        <v>211</v>
      </c>
      <c r="J35" t="s">
        <v>211</v>
      </c>
      <c r="K35" t="s">
        <v>211</v>
      </c>
      <c r="L35" t="s">
        <v>211</v>
      </c>
      <c r="M35" t="s">
        <v>211</v>
      </c>
      <c r="N35" t="s">
        <v>211</v>
      </c>
      <c r="O35" t="s">
        <v>211</v>
      </c>
      <c r="P35" t="s">
        <v>211</v>
      </c>
      <c r="Q35" t="s">
        <v>211</v>
      </c>
      <c r="R35" t="s">
        <v>211</v>
      </c>
      <c r="S35" t="s">
        <v>211</v>
      </c>
      <c r="T35" t="s">
        <v>211</v>
      </c>
      <c r="V35" t="s">
        <v>211</v>
      </c>
      <c r="W35" t="s">
        <v>211</v>
      </c>
    </row>
  </sheetData>
  <sheetProtection/>
  <mergeCells count="31">
    <mergeCell ref="B34:C34"/>
    <mergeCell ref="B23:C23"/>
    <mergeCell ref="B14:C14"/>
    <mergeCell ref="D22:W22"/>
    <mergeCell ref="P4:P5"/>
    <mergeCell ref="B4:C5"/>
    <mergeCell ref="F4:F5"/>
    <mergeCell ref="B6:B11"/>
    <mergeCell ref="I4:I5"/>
    <mergeCell ref="D4:D5"/>
    <mergeCell ref="M4:M5"/>
    <mergeCell ref="G4:G5"/>
    <mergeCell ref="S4:S5"/>
    <mergeCell ref="Q4:Q5"/>
    <mergeCell ref="R4:R5"/>
    <mergeCell ref="B13:C13"/>
    <mergeCell ref="B33:C33"/>
    <mergeCell ref="B12:C12"/>
    <mergeCell ref="B22:C22"/>
    <mergeCell ref="B32:C32"/>
    <mergeCell ref="B24:B31"/>
    <mergeCell ref="T4:T5"/>
    <mergeCell ref="O4:O5"/>
    <mergeCell ref="B3:C3"/>
    <mergeCell ref="J4:J5"/>
    <mergeCell ref="D3:T3"/>
    <mergeCell ref="H4:H5"/>
    <mergeCell ref="E4:E5"/>
    <mergeCell ref="K4:K5"/>
    <mergeCell ref="N4:N5"/>
    <mergeCell ref="L4:L5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7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1.75390625" style="0" customWidth="1"/>
    <col min="5" max="22" width="5.75390625" style="0" customWidth="1"/>
    <col min="23" max="23" width="6.875" style="0" customWidth="1"/>
    <col min="24" max="28" width="5.75390625" style="0" customWidth="1"/>
  </cols>
  <sheetData>
    <row r="1" ht="12.75">
      <c r="C1" t="s">
        <v>122</v>
      </c>
    </row>
    <row r="3" spans="2:26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46"/>
      <c r="U3" s="146"/>
      <c r="V3" s="43"/>
      <c r="W3" s="43"/>
      <c r="X3" s="43"/>
      <c r="Y3" s="43"/>
      <c r="Z3" s="43"/>
    </row>
    <row r="4" spans="2:26" ht="57.75" customHeight="1">
      <c r="B4" s="140" t="s">
        <v>2</v>
      </c>
      <c r="C4" s="140"/>
      <c r="D4" s="71" t="s">
        <v>3</v>
      </c>
      <c r="E4" s="69" t="s">
        <v>8</v>
      </c>
      <c r="F4" s="69" t="s">
        <v>106</v>
      </c>
      <c r="G4" s="69" t="s">
        <v>213</v>
      </c>
      <c r="H4" s="69" t="s">
        <v>121</v>
      </c>
      <c r="I4" s="69" t="s">
        <v>209</v>
      </c>
      <c r="J4" s="69" t="s">
        <v>96</v>
      </c>
      <c r="K4" s="69" t="s">
        <v>41</v>
      </c>
      <c r="L4" s="69" t="s">
        <v>97</v>
      </c>
      <c r="M4" s="69" t="s">
        <v>70</v>
      </c>
      <c r="N4" s="69" t="s">
        <v>18</v>
      </c>
      <c r="O4" s="69" t="s">
        <v>39</v>
      </c>
      <c r="P4" s="69" t="s">
        <v>37</v>
      </c>
      <c r="Q4" s="69" t="s">
        <v>17</v>
      </c>
      <c r="R4" s="69" t="s">
        <v>40</v>
      </c>
      <c r="S4" s="69" t="s">
        <v>214</v>
      </c>
      <c r="T4" s="69"/>
      <c r="U4" s="69"/>
      <c r="V4" s="42"/>
      <c r="W4" s="42"/>
      <c r="X4" s="42"/>
      <c r="Y4" s="42"/>
      <c r="Z4" s="42"/>
    </row>
    <row r="5" spans="2:26" ht="19.5" customHeight="1">
      <c r="B5" s="127" t="s">
        <v>19</v>
      </c>
      <c r="C5" s="17" t="s">
        <v>119</v>
      </c>
      <c r="D5" s="11" t="s">
        <v>120</v>
      </c>
      <c r="E5" s="6"/>
      <c r="F5" s="6">
        <v>52.5</v>
      </c>
      <c r="G5" s="6"/>
      <c r="H5" s="6">
        <v>12</v>
      </c>
      <c r="I5" s="6">
        <v>125.8</v>
      </c>
      <c r="J5" s="6">
        <v>2</v>
      </c>
      <c r="K5" s="6">
        <v>15</v>
      </c>
      <c r="L5" s="6"/>
      <c r="M5" s="6">
        <v>13.5</v>
      </c>
      <c r="N5" s="6"/>
      <c r="O5" s="6"/>
      <c r="P5" s="6"/>
      <c r="Q5" s="6">
        <v>3</v>
      </c>
      <c r="R5" s="6"/>
      <c r="S5" s="6"/>
      <c r="T5" s="6"/>
      <c r="U5" s="6"/>
      <c r="V5" s="9"/>
      <c r="W5" s="9"/>
      <c r="X5" s="9"/>
      <c r="Y5" s="9"/>
      <c r="Z5" s="9"/>
    </row>
    <row r="6" spans="2:26" ht="18.75" customHeight="1">
      <c r="B6" s="127"/>
      <c r="C6" s="17" t="s">
        <v>44</v>
      </c>
      <c r="D6" s="11">
        <v>60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63.6</v>
      </c>
      <c r="S6" s="6"/>
      <c r="T6" s="6"/>
      <c r="U6" s="6"/>
      <c r="V6" s="9"/>
      <c r="W6" s="9"/>
      <c r="X6" s="9"/>
      <c r="Y6" s="9"/>
      <c r="Z6" s="9"/>
    </row>
    <row r="7" spans="2:26" ht="30">
      <c r="B7" s="127"/>
      <c r="C7" s="17" t="s">
        <v>45</v>
      </c>
      <c r="D7" s="11">
        <v>25</v>
      </c>
      <c r="E7" s="6"/>
      <c r="F7" s="6"/>
      <c r="G7" s="6"/>
      <c r="H7" s="6"/>
      <c r="I7" s="6"/>
      <c r="J7" s="6"/>
      <c r="K7" s="6"/>
      <c r="L7" s="6"/>
      <c r="M7" s="6"/>
      <c r="N7" s="6">
        <v>25</v>
      </c>
      <c r="O7" s="6"/>
      <c r="P7" s="6"/>
      <c r="Q7" s="6"/>
      <c r="R7" s="6"/>
      <c r="S7" s="6"/>
      <c r="T7" s="6"/>
      <c r="U7" s="6"/>
      <c r="V7" s="9"/>
      <c r="W7" s="9"/>
      <c r="X7" s="9"/>
      <c r="Y7" s="9"/>
      <c r="Z7" s="9"/>
    </row>
    <row r="8" spans="2:26" ht="28.5" customHeight="1">
      <c r="B8" s="127"/>
      <c r="C8" s="17" t="s">
        <v>46</v>
      </c>
      <c r="D8" s="11">
        <v>200</v>
      </c>
      <c r="E8" s="6"/>
      <c r="F8" s="6"/>
      <c r="G8" s="6"/>
      <c r="H8" s="6"/>
      <c r="I8" s="6"/>
      <c r="J8" s="6"/>
      <c r="K8" s="6"/>
      <c r="L8" s="6">
        <v>20</v>
      </c>
      <c r="M8" s="6"/>
      <c r="N8" s="6"/>
      <c r="O8" s="6">
        <v>5</v>
      </c>
      <c r="P8" s="6">
        <v>100</v>
      </c>
      <c r="Q8" s="6"/>
      <c r="R8" s="6"/>
      <c r="S8" s="6"/>
      <c r="T8" s="6"/>
      <c r="U8" s="6"/>
      <c r="V8" s="9"/>
      <c r="W8" s="9"/>
      <c r="X8" s="9"/>
      <c r="Y8" s="9"/>
      <c r="Z8" s="9"/>
    </row>
    <row r="9" spans="2:26" ht="18.75" customHeight="1">
      <c r="B9" s="127"/>
      <c r="C9" s="17" t="s">
        <v>81</v>
      </c>
      <c r="D9" s="15" t="s">
        <v>79</v>
      </c>
      <c r="E9" s="6">
        <v>10</v>
      </c>
      <c r="F9" s="6"/>
      <c r="G9" s="6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9"/>
      <c r="W9" s="9"/>
      <c r="X9" s="9"/>
      <c r="Y9" s="9"/>
      <c r="Z9" s="9"/>
    </row>
    <row r="10" spans="2:26" ht="18.75" customHeight="1">
      <c r="B10" s="64"/>
      <c r="C10" s="101" t="s">
        <v>218</v>
      </c>
      <c r="D10" s="103" t="s">
        <v>215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  <c r="T10" s="6"/>
      <c r="U10" s="6"/>
      <c r="V10" s="9"/>
      <c r="W10" s="9"/>
      <c r="X10" s="9"/>
      <c r="Y10" s="9"/>
      <c r="Z10" s="9"/>
    </row>
    <row r="11" spans="2:26" ht="23.25" customHeight="1">
      <c r="B11" s="115" t="s">
        <v>26</v>
      </c>
      <c r="C11" s="115"/>
      <c r="D11" s="51">
        <v>610</v>
      </c>
      <c r="E11" s="6">
        <f aca="true" t="shared" si="0" ref="E11:R11">SUM(E5:E9)</f>
        <v>10</v>
      </c>
      <c r="F11" s="6">
        <f t="shared" si="0"/>
        <v>52.5</v>
      </c>
      <c r="G11" s="6">
        <f t="shared" si="0"/>
        <v>30</v>
      </c>
      <c r="H11" s="6">
        <f t="shared" si="0"/>
        <v>12</v>
      </c>
      <c r="I11" s="6">
        <f t="shared" si="0"/>
        <v>125.8</v>
      </c>
      <c r="J11" s="6">
        <f t="shared" si="0"/>
        <v>2</v>
      </c>
      <c r="K11" s="6">
        <f t="shared" si="0"/>
        <v>15</v>
      </c>
      <c r="L11" s="6">
        <f t="shared" si="0"/>
        <v>20</v>
      </c>
      <c r="M11" s="6">
        <f t="shared" si="0"/>
        <v>13.5</v>
      </c>
      <c r="N11" s="6">
        <f t="shared" si="0"/>
        <v>25</v>
      </c>
      <c r="O11" s="6">
        <f t="shared" si="0"/>
        <v>5</v>
      </c>
      <c r="P11" s="6">
        <f t="shared" si="0"/>
        <v>100</v>
      </c>
      <c r="Q11" s="6">
        <f t="shared" si="0"/>
        <v>3</v>
      </c>
      <c r="R11" s="6">
        <f t="shared" si="0"/>
        <v>63.6</v>
      </c>
      <c r="S11" s="6">
        <v>1</v>
      </c>
      <c r="T11" s="6"/>
      <c r="U11" s="6"/>
      <c r="V11" s="9"/>
      <c r="W11" s="9"/>
      <c r="X11" s="9"/>
      <c r="Y11" s="9"/>
      <c r="Z11" s="9"/>
    </row>
    <row r="12" spans="2:26" ht="21.75" customHeight="1">
      <c r="B12" s="115" t="s">
        <v>27</v>
      </c>
      <c r="C12" s="115"/>
      <c r="D12" s="11"/>
      <c r="E12" s="6">
        <v>670</v>
      </c>
      <c r="F12" s="6">
        <v>106</v>
      </c>
      <c r="G12" s="6">
        <v>54</v>
      </c>
      <c r="H12" s="6">
        <v>40</v>
      </c>
      <c r="I12" s="6">
        <v>420</v>
      </c>
      <c r="J12" s="6">
        <v>20</v>
      </c>
      <c r="K12" s="6">
        <v>40</v>
      </c>
      <c r="L12" s="6">
        <v>69</v>
      </c>
      <c r="M12" s="6">
        <v>145.5</v>
      </c>
      <c r="N12" s="6">
        <v>54</v>
      </c>
      <c r="O12" s="6">
        <v>700</v>
      </c>
      <c r="P12" s="6">
        <v>62</v>
      </c>
      <c r="Q12" s="6">
        <v>150</v>
      </c>
      <c r="R12" s="6">
        <v>123.08</v>
      </c>
      <c r="S12" s="6">
        <v>27</v>
      </c>
      <c r="T12" s="6"/>
      <c r="U12" s="6"/>
      <c r="V12" s="9"/>
      <c r="W12" s="9"/>
      <c r="X12" s="9"/>
      <c r="Y12" s="9"/>
      <c r="Z12" s="9"/>
    </row>
    <row r="13" spans="2:27" ht="21.75" customHeight="1">
      <c r="B13" s="115" t="s">
        <v>217</v>
      </c>
      <c r="C13" s="115"/>
      <c r="D13" s="11"/>
      <c r="E13" s="30">
        <f>E11*E12/1000</f>
        <v>6.7</v>
      </c>
      <c r="F13" s="30">
        <f aca="true" t="shared" si="1" ref="F13:R13">F11*F12/1000</f>
        <v>5.565</v>
      </c>
      <c r="G13" s="30">
        <f t="shared" si="1"/>
        <v>1.62</v>
      </c>
      <c r="H13" s="30">
        <f t="shared" si="1"/>
        <v>0.48</v>
      </c>
      <c r="I13" s="30">
        <f t="shared" si="1"/>
        <v>52.836</v>
      </c>
      <c r="J13" s="30">
        <f t="shared" si="1"/>
        <v>0.04</v>
      </c>
      <c r="K13" s="30">
        <f t="shared" si="1"/>
        <v>0.6</v>
      </c>
      <c r="L13" s="30">
        <f t="shared" si="1"/>
        <v>1.38</v>
      </c>
      <c r="M13" s="30">
        <f t="shared" si="1"/>
        <v>1.96425</v>
      </c>
      <c r="N13" s="30">
        <f t="shared" si="1"/>
        <v>1.35</v>
      </c>
      <c r="O13" s="30">
        <f t="shared" si="1"/>
        <v>3.5</v>
      </c>
      <c r="P13" s="30">
        <f t="shared" si="1"/>
        <v>6.2</v>
      </c>
      <c r="Q13" s="30">
        <f t="shared" si="1"/>
        <v>0.45</v>
      </c>
      <c r="R13" s="30">
        <f t="shared" si="1"/>
        <v>7.827888</v>
      </c>
      <c r="S13" s="30">
        <v>27</v>
      </c>
      <c r="T13" s="29">
        <f>SUM(E13:S13)</f>
        <v>117.513138</v>
      </c>
      <c r="U13" s="18"/>
      <c r="V13" s="36"/>
      <c r="W13" s="36"/>
      <c r="X13" s="36"/>
      <c r="Y13" s="36"/>
      <c r="Z13" s="36"/>
      <c r="AA13" s="32"/>
    </row>
    <row r="14" spans="5:18" ht="12.75">
      <c r="E14" t="s">
        <v>211</v>
      </c>
      <c r="F14" t="s">
        <v>211</v>
      </c>
      <c r="G14" t="s">
        <v>211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t="s">
        <v>211</v>
      </c>
      <c r="O14" t="s">
        <v>211</v>
      </c>
      <c r="P14" s="12" t="s">
        <v>211</v>
      </c>
      <c r="Q14" t="s">
        <v>211</v>
      </c>
      <c r="R14" t="s">
        <v>211</v>
      </c>
    </row>
    <row r="20" ht="12.75">
      <c r="C20" t="s">
        <v>122</v>
      </c>
    </row>
    <row r="22" spans="2:27" ht="18.75">
      <c r="B22" s="130" t="s">
        <v>196</v>
      </c>
      <c r="C22" s="130"/>
      <c r="D22" s="126" t="s">
        <v>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8"/>
      <c r="X22" s="8"/>
      <c r="Y22" s="8"/>
      <c r="Z22" s="8"/>
      <c r="AA22" s="8"/>
    </row>
    <row r="23" spans="2:27" ht="57.75" customHeight="1">
      <c r="B23" s="140" t="s">
        <v>2</v>
      </c>
      <c r="C23" s="140"/>
      <c r="D23" s="40" t="s">
        <v>3</v>
      </c>
      <c r="E23" s="61" t="s">
        <v>8</v>
      </c>
      <c r="F23" s="61" t="s">
        <v>106</v>
      </c>
      <c r="G23" s="61" t="s">
        <v>117</v>
      </c>
      <c r="H23" s="61" t="s">
        <v>121</v>
      </c>
      <c r="I23" s="61" t="s">
        <v>18</v>
      </c>
      <c r="J23" s="69" t="s">
        <v>209</v>
      </c>
      <c r="K23" s="61" t="s">
        <v>96</v>
      </c>
      <c r="L23" s="61" t="s">
        <v>41</v>
      </c>
      <c r="M23" s="61" t="s">
        <v>97</v>
      </c>
      <c r="N23" s="61" t="s">
        <v>70</v>
      </c>
      <c r="O23" s="61" t="s">
        <v>160</v>
      </c>
      <c r="P23" s="61" t="s">
        <v>37</v>
      </c>
      <c r="Q23" s="61" t="s">
        <v>17</v>
      </c>
      <c r="R23" s="61" t="s">
        <v>14</v>
      </c>
      <c r="S23" s="69" t="s">
        <v>214</v>
      </c>
      <c r="T23" s="61" t="s">
        <v>195</v>
      </c>
      <c r="U23" s="61" t="s">
        <v>157</v>
      </c>
      <c r="V23" s="61" t="s">
        <v>159</v>
      </c>
      <c r="W23" s="62"/>
      <c r="X23" s="62"/>
      <c r="Y23" s="62"/>
      <c r="Z23" s="62"/>
      <c r="AA23" s="42"/>
    </row>
    <row r="24" spans="2:27" ht="30">
      <c r="B24" s="127" t="s">
        <v>118</v>
      </c>
      <c r="C24" s="17" t="s">
        <v>123</v>
      </c>
      <c r="D24" s="11">
        <v>250</v>
      </c>
      <c r="E24" s="6"/>
      <c r="F24" s="6"/>
      <c r="G24" s="6"/>
      <c r="H24" s="6">
        <v>12</v>
      </c>
      <c r="I24" s="6"/>
      <c r="J24" s="6"/>
      <c r="K24" s="6">
        <v>1.5</v>
      </c>
      <c r="L24" s="6">
        <v>12.5</v>
      </c>
      <c r="M24" s="6"/>
      <c r="N24" s="6">
        <v>2.5</v>
      </c>
      <c r="O24" s="6"/>
      <c r="P24" s="6"/>
      <c r="Q24" s="6"/>
      <c r="R24" s="6">
        <v>125</v>
      </c>
      <c r="S24" s="6"/>
      <c r="T24" s="6"/>
      <c r="U24" s="6"/>
      <c r="V24" s="6">
        <v>5</v>
      </c>
      <c r="W24" s="9"/>
      <c r="X24" s="9"/>
      <c r="Y24" s="9"/>
      <c r="Z24" s="9"/>
      <c r="AA24" s="9"/>
    </row>
    <row r="25" spans="2:27" ht="18.75" customHeight="1">
      <c r="B25" s="127"/>
      <c r="C25" s="17" t="s">
        <v>119</v>
      </c>
      <c r="D25" s="11" t="s">
        <v>120</v>
      </c>
      <c r="E25" s="6"/>
      <c r="F25" s="6">
        <v>52.5</v>
      </c>
      <c r="G25" s="6"/>
      <c r="H25" s="6">
        <v>12</v>
      </c>
      <c r="I25" s="6"/>
      <c r="J25" s="6">
        <v>125.8</v>
      </c>
      <c r="K25" s="6">
        <v>2</v>
      </c>
      <c r="L25" s="6">
        <v>15</v>
      </c>
      <c r="M25" s="6"/>
      <c r="N25" s="6">
        <v>13.5</v>
      </c>
      <c r="O25" s="6"/>
      <c r="P25" s="6"/>
      <c r="Q25" s="6">
        <v>3</v>
      </c>
      <c r="R25" s="6"/>
      <c r="S25" s="6"/>
      <c r="T25" s="6"/>
      <c r="U25" s="6"/>
      <c r="V25" s="6"/>
      <c r="W25" s="9"/>
      <c r="X25" s="9"/>
      <c r="Y25" s="9"/>
      <c r="Z25" s="9"/>
      <c r="AA25" s="9"/>
    </row>
    <row r="26" spans="2:27" ht="24.75" customHeight="1">
      <c r="B26" s="127"/>
      <c r="C26" s="17" t="s">
        <v>128</v>
      </c>
      <c r="D26" s="11">
        <v>60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109.2</v>
      </c>
      <c r="U26" s="6"/>
      <c r="V26" s="6"/>
      <c r="W26" s="9"/>
      <c r="X26" s="9"/>
      <c r="Y26" s="9"/>
      <c r="Z26" s="9"/>
      <c r="AA26" s="9"/>
    </row>
    <row r="27" spans="2:27" ht="20.25" customHeight="1">
      <c r="B27" s="127"/>
      <c r="C27" s="17" t="s">
        <v>52</v>
      </c>
      <c r="D27" s="11">
        <v>30</v>
      </c>
      <c r="E27" s="6"/>
      <c r="F27" s="6"/>
      <c r="G27" s="6">
        <v>30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9"/>
      <c r="X27" s="9"/>
      <c r="Y27" s="9"/>
      <c r="Z27" s="9"/>
      <c r="AA27" s="9"/>
    </row>
    <row r="28" spans="2:27" ht="30">
      <c r="B28" s="127"/>
      <c r="C28" s="17" t="s">
        <v>45</v>
      </c>
      <c r="D28" s="11">
        <v>30</v>
      </c>
      <c r="E28" s="6"/>
      <c r="F28" s="6"/>
      <c r="G28" s="6"/>
      <c r="H28" s="6"/>
      <c r="I28" s="6">
        <v>30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9"/>
      <c r="X28" s="9"/>
      <c r="Y28" s="9"/>
      <c r="Z28" s="9"/>
      <c r="AA28" s="9"/>
    </row>
    <row r="29" spans="2:27" ht="30">
      <c r="B29" s="127"/>
      <c r="C29" s="14" t="s">
        <v>35</v>
      </c>
      <c r="D29" s="11">
        <v>200</v>
      </c>
      <c r="E29" s="6"/>
      <c r="F29" s="6"/>
      <c r="G29" s="6"/>
      <c r="H29" s="6"/>
      <c r="I29" s="6"/>
      <c r="J29" s="6"/>
      <c r="K29" s="6"/>
      <c r="L29" s="6"/>
      <c r="M29" s="6">
        <v>20</v>
      </c>
      <c r="N29" s="6"/>
      <c r="O29" s="6">
        <v>20</v>
      </c>
      <c r="P29" s="6"/>
      <c r="Q29" s="6"/>
      <c r="R29" s="6"/>
      <c r="S29" s="6"/>
      <c r="T29" s="6"/>
      <c r="U29" s="6">
        <v>0.2</v>
      </c>
      <c r="V29" s="6"/>
      <c r="W29" s="9"/>
      <c r="X29" s="9"/>
      <c r="Y29" s="9"/>
      <c r="Z29" s="9"/>
      <c r="AA29" s="9"/>
    </row>
    <row r="30" spans="2:27" ht="15">
      <c r="B30" s="64"/>
      <c r="C30" s="101" t="s">
        <v>218</v>
      </c>
      <c r="D30" s="103" t="s">
        <v>215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  <c r="T30" s="6"/>
      <c r="U30" s="6"/>
      <c r="V30" s="6"/>
      <c r="W30" s="9"/>
      <c r="X30" s="9"/>
      <c r="Y30" s="9"/>
      <c r="Z30" s="9"/>
      <c r="AA30" s="9"/>
    </row>
    <row r="31" spans="2:27" ht="23.25" customHeight="1">
      <c r="B31" s="123" t="s">
        <v>26</v>
      </c>
      <c r="C31" s="123"/>
      <c r="D31" s="49">
        <v>855</v>
      </c>
      <c r="E31" s="6">
        <f aca="true" t="shared" si="2" ref="E31:V31">SUM(E24:E29)</f>
        <v>0</v>
      </c>
      <c r="F31" s="6">
        <f t="shared" si="2"/>
        <v>52.5</v>
      </c>
      <c r="G31" s="6">
        <f t="shared" si="2"/>
        <v>30</v>
      </c>
      <c r="H31" s="6">
        <f t="shared" si="2"/>
        <v>24</v>
      </c>
      <c r="I31" s="6">
        <f t="shared" si="2"/>
        <v>30</v>
      </c>
      <c r="J31" s="6">
        <f t="shared" si="2"/>
        <v>125.8</v>
      </c>
      <c r="K31" s="6">
        <f t="shared" si="2"/>
        <v>3.5</v>
      </c>
      <c r="L31" s="6">
        <f t="shared" si="2"/>
        <v>27.5</v>
      </c>
      <c r="M31" s="6">
        <f t="shared" si="2"/>
        <v>20</v>
      </c>
      <c r="N31" s="6">
        <f t="shared" si="2"/>
        <v>16</v>
      </c>
      <c r="O31" s="6">
        <f t="shared" si="2"/>
        <v>20</v>
      </c>
      <c r="P31" s="6">
        <f t="shared" si="2"/>
        <v>0</v>
      </c>
      <c r="Q31" s="6">
        <f t="shared" si="2"/>
        <v>3</v>
      </c>
      <c r="R31" s="6">
        <f t="shared" si="2"/>
        <v>125</v>
      </c>
      <c r="S31" s="6">
        <v>1</v>
      </c>
      <c r="T31" s="6">
        <f t="shared" si="2"/>
        <v>109.2</v>
      </c>
      <c r="U31" s="6">
        <f t="shared" si="2"/>
        <v>0.2</v>
      </c>
      <c r="V31" s="6">
        <f t="shared" si="2"/>
        <v>5</v>
      </c>
      <c r="W31" s="9"/>
      <c r="X31" s="9"/>
      <c r="Y31" s="9"/>
      <c r="Z31" s="9"/>
      <c r="AA31" s="9"/>
    </row>
    <row r="32" spans="2:27" ht="21.75" customHeight="1">
      <c r="B32" s="123" t="s">
        <v>27</v>
      </c>
      <c r="C32" s="123"/>
      <c r="D32" s="2"/>
      <c r="E32" s="6">
        <v>670</v>
      </c>
      <c r="F32" s="6">
        <v>106</v>
      </c>
      <c r="G32" s="6">
        <v>54</v>
      </c>
      <c r="H32" s="6">
        <v>40</v>
      </c>
      <c r="I32" s="6">
        <v>54</v>
      </c>
      <c r="J32" s="6">
        <v>420</v>
      </c>
      <c r="K32" s="6">
        <v>20</v>
      </c>
      <c r="L32" s="6">
        <v>40</v>
      </c>
      <c r="M32" s="6">
        <v>69</v>
      </c>
      <c r="N32" s="6">
        <v>145.5</v>
      </c>
      <c r="O32" s="6">
        <v>120</v>
      </c>
      <c r="P32" s="6">
        <v>62</v>
      </c>
      <c r="Q32" s="6">
        <v>120</v>
      </c>
      <c r="R32" s="6">
        <v>40</v>
      </c>
      <c r="S32" s="6">
        <v>27</v>
      </c>
      <c r="T32" s="6">
        <v>66.7</v>
      </c>
      <c r="U32" s="6">
        <v>700</v>
      </c>
      <c r="V32" s="6">
        <v>49</v>
      </c>
      <c r="W32" s="9"/>
      <c r="X32" s="9"/>
      <c r="Y32" s="9"/>
      <c r="Z32" s="9"/>
      <c r="AA32" s="9"/>
    </row>
    <row r="33" spans="2:27" ht="21.75" customHeight="1">
      <c r="B33" s="123" t="s">
        <v>219</v>
      </c>
      <c r="C33" s="123"/>
      <c r="D33" s="2"/>
      <c r="E33" s="29">
        <f>E31*E32/1000</f>
        <v>0</v>
      </c>
      <c r="F33" s="29">
        <f aca="true" t="shared" si="3" ref="F33:V33">F31*F32/1000</f>
        <v>5.565</v>
      </c>
      <c r="G33" s="29">
        <f t="shared" si="3"/>
        <v>1.62</v>
      </c>
      <c r="H33" s="29">
        <f t="shared" si="3"/>
        <v>0.96</v>
      </c>
      <c r="I33" s="29">
        <f t="shared" si="3"/>
        <v>1.62</v>
      </c>
      <c r="J33" s="29">
        <f t="shared" si="3"/>
        <v>52.836</v>
      </c>
      <c r="K33" s="29">
        <f t="shared" si="3"/>
        <v>0.07</v>
      </c>
      <c r="L33" s="29">
        <f t="shared" si="3"/>
        <v>1.1</v>
      </c>
      <c r="M33" s="29">
        <f t="shared" si="3"/>
        <v>1.38</v>
      </c>
      <c r="N33" s="29">
        <f t="shared" si="3"/>
        <v>2.328</v>
      </c>
      <c r="O33" s="29">
        <f t="shared" si="3"/>
        <v>2.4</v>
      </c>
      <c r="P33" s="29">
        <f t="shared" si="3"/>
        <v>0</v>
      </c>
      <c r="Q33" s="29">
        <f t="shared" si="3"/>
        <v>0.36</v>
      </c>
      <c r="R33" s="29">
        <f t="shared" si="3"/>
        <v>5</v>
      </c>
      <c r="S33" s="29">
        <v>27</v>
      </c>
      <c r="T33" s="29">
        <f t="shared" si="3"/>
        <v>7.28364</v>
      </c>
      <c r="U33" s="29">
        <f t="shared" si="3"/>
        <v>0.14</v>
      </c>
      <c r="V33" s="29">
        <f t="shared" si="3"/>
        <v>0.245</v>
      </c>
      <c r="W33" s="67">
        <f>SUM(E33:V33)</f>
        <v>109.90764000000001</v>
      </c>
      <c r="X33" s="67"/>
      <c r="Y33" s="63"/>
      <c r="Z33" s="63"/>
      <c r="AA33" s="36"/>
    </row>
    <row r="34" spans="6:22" ht="12.75">
      <c r="F34" t="s">
        <v>211</v>
      </c>
      <c r="G34" t="s">
        <v>211</v>
      </c>
      <c r="H34" t="s">
        <v>211</v>
      </c>
      <c r="I34" t="s">
        <v>211</v>
      </c>
      <c r="J34" t="s">
        <v>211</v>
      </c>
      <c r="K34" t="s">
        <v>211</v>
      </c>
      <c r="L34" t="s">
        <v>211</v>
      </c>
      <c r="M34" t="s">
        <v>211</v>
      </c>
      <c r="N34" t="s">
        <v>211</v>
      </c>
      <c r="O34" t="s">
        <v>211</v>
      </c>
      <c r="Q34" t="s">
        <v>211</v>
      </c>
      <c r="R34" t="s">
        <v>211</v>
      </c>
      <c r="T34" t="s">
        <v>211</v>
      </c>
      <c r="V34" t="s">
        <v>211</v>
      </c>
    </row>
    <row r="37" ht="12.75">
      <c r="U37">
        <v>2</v>
      </c>
    </row>
  </sheetData>
  <sheetProtection/>
  <mergeCells count="14">
    <mergeCell ref="B3:C3"/>
    <mergeCell ref="D3:U3"/>
    <mergeCell ref="B4:C4"/>
    <mergeCell ref="D22:V22"/>
    <mergeCell ref="B11:C11"/>
    <mergeCell ref="B5:B9"/>
    <mergeCell ref="B33:C33"/>
    <mergeCell ref="B12:C12"/>
    <mergeCell ref="B13:C13"/>
    <mergeCell ref="B22:C22"/>
    <mergeCell ref="B23:C23"/>
    <mergeCell ref="B31:C31"/>
    <mergeCell ref="B24:B29"/>
    <mergeCell ref="B32:C32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2"/>
  <sheetViews>
    <sheetView zoomScalePageLayoutView="0" workbookViewId="0" topLeftCell="A19">
      <selection activeCell="L33" sqref="L33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1.625" style="0" customWidth="1"/>
    <col min="5" max="14" width="5.75390625" style="0" customWidth="1"/>
    <col min="15" max="15" width="6.375" style="0" customWidth="1"/>
    <col min="16" max="28" width="5.75390625" style="0" customWidth="1"/>
    <col min="29" max="29" width="6.75390625" style="0" customWidth="1"/>
  </cols>
  <sheetData>
    <row r="2" ht="20.25" customHeight="1">
      <c r="C2" t="s">
        <v>124</v>
      </c>
    </row>
    <row r="3" spans="2:19" ht="28.5" customHeight="1">
      <c r="B3" s="130" t="s">
        <v>196</v>
      </c>
      <c r="C3" s="130"/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55"/>
      <c r="P3" s="155"/>
      <c r="Q3" s="154"/>
      <c r="R3" s="154"/>
      <c r="S3" s="114"/>
    </row>
    <row r="4" spans="2:19" ht="61.5" customHeight="1">
      <c r="B4" s="140" t="s">
        <v>2</v>
      </c>
      <c r="C4" s="140"/>
      <c r="D4" s="71" t="s">
        <v>3</v>
      </c>
      <c r="E4" s="69" t="s">
        <v>181</v>
      </c>
      <c r="F4" s="69" t="s">
        <v>6</v>
      </c>
      <c r="G4" s="69" t="s">
        <v>5</v>
      </c>
      <c r="H4" s="69" t="s">
        <v>177</v>
      </c>
      <c r="I4" s="69" t="s">
        <v>7</v>
      </c>
      <c r="J4" s="69" t="s">
        <v>64</v>
      </c>
      <c r="K4" s="69" t="s">
        <v>15</v>
      </c>
      <c r="L4" s="69" t="s">
        <v>179</v>
      </c>
      <c r="M4" s="69" t="s">
        <v>37</v>
      </c>
      <c r="N4" s="69" t="s">
        <v>29</v>
      </c>
      <c r="O4" s="69" t="s">
        <v>125</v>
      </c>
      <c r="P4" s="69" t="s">
        <v>166</v>
      </c>
      <c r="Q4" s="73" t="s">
        <v>182</v>
      </c>
      <c r="R4" s="73" t="s">
        <v>183</v>
      </c>
      <c r="S4" s="73" t="s">
        <v>184</v>
      </c>
    </row>
    <row r="5" spans="2:19" ht="42.75" customHeight="1">
      <c r="B5" s="127" t="s">
        <v>19</v>
      </c>
      <c r="C5" s="3" t="s">
        <v>180</v>
      </c>
      <c r="D5" s="6" t="s">
        <v>66</v>
      </c>
      <c r="E5" s="6">
        <v>141</v>
      </c>
      <c r="F5" s="6">
        <v>12</v>
      </c>
      <c r="G5" s="6">
        <v>0.5</v>
      </c>
      <c r="H5" s="6"/>
      <c r="I5" s="6"/>
      <c r="J5" s="6"/>
      <c r="K5" s="6"/>
      <c r="L5" s="6"/>
      <c r="M5" s="6"/>
      <c r="N5" s="6">
        <v>12</v>
      </c>
      <c r="O5" s="6">
        <v>6</v>
      </c>
      <c r="P5" s="6">
        <v>6</v>
      </c>
      <c r="Q5" s="74">
        <v>6</v>
      </c>
      <c r="R5" s="74">
        <v>6</v>
      </c>
      <c r="S5" s="74">
        <v>50</v>
      </c>
    </row>
    <row r="6" spans="2:19" ht="18.75" customHeight="1">
      <c r="B6" s="127"/>
      <c r="C6" s="3" t="s">
        <v>24</v>
      </c>
      <c r="D6" s="13" t="s">
        <v>79</v>
      </c>
      <c r="E6" s="6"/>
      <c r="F6" s="6"/>
      <c r="G6" s="6"/>
      <c r="H6" s="6"/>
      <c r="I6" s="6">
        <v>30</v>
      </c>
      <c r="J6" s="6"/>
      <c r="K6" s="6"/>
      <c r="L6" s="6">
        <v>10</v>
      </c>
      <c r="M6" s="6"/>
      <c r="N6" s="6"/>
      <c r="O6" s="6"/>
      <c r="P6" s="6"/>
      <c r="Q6" s="72"/>
      <c r="R6" s="72"/>
      <c r="S6" s="72"/>
    </row>
    <row r="7" spans="2:19" ht="15.75">
      <c r="B7" s="127"/>
      <c r="C7" s="3" t="s">
        <v>25</v>
      </c>
      <c r="D7" s="6">
        <v>200</v>
      </c>
      <c r="E7" s="6"/>
      <c r="F7" s="6">
        <v>15</v>
      </c>
      <c r="G7" s="6"/>
      <c r="H7" s="6"/>
      <c r="I7" s="6"/>
      <c r="J7" s="6"/>
      <c r="K7" s="6">
        <v>0.5</v>
      </c>
      <c r="L7" s="6"/>
      <c r="M7" s="6"/>
      <c r="N7" s="6"/>
      <c r="O7" s="6"/>
      <c r="P7" s="6"/>
      <c r="Q7" s="72"/>
      <c r="R7" s="72"/>
      <c r="S7" s="72"/>
    </row>
    <row r="8" spans="2:19" ht="15.75">
      <c r="B8" s="64"/>
      <c r="C8" s="3" t="s">
        <v>176</v>
      </c>
      <c r="D8" s="6">
        <v>200</v>
      </c>
      <c r="E8" s="6"/>
      <c r="F8" s="6"/>
      <c r="G8" s="6"/>
      <c r="H8" s="6"/>
      <c r="I8" s="6"/>
      <c r="J8" s="6">
        <v>200</v>
      </c>
      <c r="K8" s="6"/>
      <c r="L8" s="6"/>
      <c r="M8" s="6"/>
      <c r="N8" s="6"/>
      <c r="O8" s="6"/>
      <c r="P8" s="6"/>
      <c r="Q8" s="72"/>
      <c r="R8" s="72"/>
      <c r="S8" s="72"/>
    </row>
    <row r="9" spans="2:19" ht="23.25" customHeight="1">
      <c r="B9" s="115" t="s">
        <v>26</v>
      </c>
      <c r="C9" s="115"/>
      <c r="D9" s="51">
        <v>640</v>
      </c>
      <c r="E9" s="6">
        <f>SUM(E5:E8)</f>
        <v>141</v>
      </c>
      <c r="F9" s="6">
        <f aca="true" t="shared" si="0" ref="F9:S9">SUM(F5:F8)</f>
        <v>27</v>
      </c>
      <c r="G9" s="6">
        <f t="shared" si="0"/>
        <v>0.5</v>
      </c>
      <c r="H9" s="6">
        <f t="shared" si="0"/>
        <v>0</v>
      </c>
      <c r="I9" s="6">
        <f t="shared" si="0"/>
        <v>30</v>
      </c>
      <c r="J9" s="6">
        <f t="shared" si="0"/>
        <v>200</v>
      </c>
      <c r="K9" s="6">
        <f t="shared" si="0"/>
        <v>0.5</v>
      </c>
      <c r="L9" s="6">
        <f t="shared" si="0"/>
        <v>10</v>
      </c>
      <c r="M9" s="6">
        <f t="shared" si="0"/>
        <v>0</v>
      </c>
      <c r="N9" s="6">
        <f t="shared" si="0"/>
        <v>12</v>
      </c>
      <c r="O9" s="6">
        <f t="shared" si="0"/>
        <v>6</v>
      </c>
      <c r="P9" s="6">
        <f t="shared" si="0"/>
        <v>6</v>
      </c>
      <c r="Q9" s="6">
        <f t="shared" si="0"/>
        <v>6</v>
      </c>
      <c r="R9" s="6">
        <f t="shared" si="0"/>
        <v>6</v>
      </c>
      <c r="S9" s="6">
        <f t="shared" si="0"/>
        <v>50</v>
      </c>
    </row>
    <row r="10" spans="2:19" ht="21.75" customHeight="1">
      <c r="B10" s="115" t="s">
        <v>27</v>
      </c>
      <c r="C10" s="115"/>
      <c r="D10" s="6"/>
      <c r="E10" s="6">
        <v>345</v>
      </c>
      <c r="F10" s="6">
        <v>69</v>
      </c>
      <c r="G10" s="6">
        <v>20</v>
      </c>
      <c r="H10" s="6"/>
      <c r="I10" s="6">
        <v>54</v>
      </c>
      <c r="J10" s="6">
        <v>80</v>
      </c>
      <c r="K10" s="6">
        <v>700</v>
      </c>
      <c r="L10" s="6">
        <v>670</v>
      </c>
      <c r="M10" s="6">
        <v>62</v>
      </c>
      <c r="N10" s="6">
        <v>40</v>
      </c>
      <c r="O10" s="6">
        <v>325</v>
      </c>
      <c r="P10" s="6">
        <v>50</v>
      </c>
      <c r="Q10" s="72">
        <v>146.5</v>
      </c>
      <c r="R10" s="72">
        <v>250</v>
      </c>
      <c r="S10" s="72">
        <v>289.5</v>
      </c>
    </row>
    <row r="11" spans="2:28" ht="21.75" customHeight="1">
      <c r="B11" s="115" t="s">
        <v>230</v>
      </c>
      <c r="C11" s="115"/>
      <c r="D11" s="6"/>
      <c r="E11" s="30">
        <f>E9*E10/1000</f>
        <v>48.645</v>
      </c>
      <c r="F11" s="30">
        <f aca="true" t="shared" si="1" ref="F11:S11">F9*F10/1000</f>
        <v>1.863</v>
      </c>
      <c r="G11" s="30">
        <f t="shared" si="1"/>
        <v>0.01</v>
      </c>
      <c r="H11" s="30">
        <f t="shared" si="1"/>
        <v>0</v>
      </c>
      <c r="I11" s="30">
        <f t="shared" si="1"/>
        <v>1.62</v>
      </c>
      <c r="J11" s="30">
        <f t="shared" si="1"/>
        <v>16</v>
      </c>
      <c r="K11" s="30">
        <f t="shared" si="1"/>
        <v>0.35</v>
      </c>
      <c r="L11" s="30">
        <f t="shared" si="1"/>
        <v>6.7</v>
      </c>
      <c r="M11" s="30">
        <f t="shared" si="1"/>
        <v>0</v>
      </c>
      <c r="N11" s="30">
        <f t="shared" si="1"/>
        <v>0.48</v>
      </c>
      <c r="O11" s="30">
        <f t="shared" si="1"/>
        <v>1.95</v>
      </c>
      <c r="P11" s="30">
        <f t="shared" si="1"/>
        <v>0.3</v>
      </c>
      <c r="Q11" s="30">
        <f t="shared" si="1"/>
        <v>0.879</v>
      </c>
      <c r="R11" s="30">
        <f t="shared" si="1"/>
        <v>1.5</v>
      </c>
      <c r="S11" s="30">
        <f t="shared" si="1"/>
        <v>14.475</v>
      </c>
      <c r="T11" s="32">
        <f>SUM(E11:S11)</f>
        <v>94.772</v>
      </c>
      <c r="U11" s="32"/>
      <c r="V11" s="32"/>
      <c r="W11" s="32"/>
      <c r="X11" s="32"/>
      <c r="Y11" s="32"/>
      <c r="Z11" s="32"/>
      <c r="AA11" s="32"/>
      <c r="AB11" s="32"/>
    </row>
    <row r="12" spans="5:19" ht="12.75">
      <c r="E12" t="s">
        <v>211</v>
      </c>
      <c r="F12" t="s">
        <v>211</v>
      </c>
      <c r="G12" t="s">
        <v>211</v>
      </c>
      <c r="I12" t="s">
        <v>211</v>
      </c>
      <c r="J12" t="s">
        <v>211</v>
      </c>
      <c r="K12" t="s">
        <v>211</v>
      </c>
      <c r="L12" t="s">
        <v>211</v>
      </c>
      <c r="N12" t="s">
        <v>211</v>
      </c>
      <c r="O12" t="s">
        <v>211</v>
      </c>
      <c r="Q12" t="s">
        <v>211</v>
      </c>
      <c r="R12" t="s">
        <v>211</v>
      </c>
      <c r="S12" t="s">
        <v>211</v>
      </c>
    </row>
    <row r="18" ht="12.75">
      <c r="C18" t="s">
        <v>124</v>
      </c>
    </row>
    <row r="19" spans="2:28" ht="18.75">
      <c r="B19" s="130" t="s">
        <v>196</v>
      </c>
      <c r="C19" s="130"/>
      <c r="D19" s="133" t="s">
        <v>1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14"/>
      <c r="AA19" s="8"/>
      <c r="AB19" s="8"/>
    </row>
    <row r="20" spans="2:28" ht="63" customHeight="1">
      <c r="B20" s="140" t="s">
        <v>2</v>
      </c>
      <c r="C20" s="140"/>
      <c r="D20" s="40" t="s">
        <v>3</v>
      </c>
      <c r="E20" s="41" t="s">
        <v>82</v>
      </c>
      <c r="F20" s="41" t="s">
        <v>57</v>
      </c>
      <c r="G20" s="41" t="s">
        <v>8</v>
      </c>
      <c r="H20" s="41" t="s">
        <v>105</v>
      </c>
      <c r="I20" s="41" t="s">
        <v>129</v>
      </c>
      <c r="J20" s="41" t="s">
        <v>52</v>
      </c>
      <c r="K20" s="41" t="s">
        <v>29</v>
      </c>
      <c r="L20" s="41" t="s">
        <v>17</v>
      </c>
      <c r="M20" s="41" t="s">
        <v>14</v>
      </c>
      <c r="N20" s="41" t="s">
        <v>130</v>
      </c>
      <c r="O20" s="41" t="s">
        <v>203</v>
      </c>
      <c r="P20" s="41" t="s">
        <v>6</v>
      </c>
      <c r="Q20" s="41" t="s">
        <v>204</v>
      </c>
      <c r="R20" s="41" t="s">
        <v>89</v>
      </c>
      <c r="S20" s="41" t="s">
        <v>106</v>
      </c>
      <c r="T20" s="41" t="s">
        <v>154</v>
      </c>
      <c r="U20" s="41" t="s">
        <v>164</v>
      </c>
      <c r="V20" s="41" t="s">
        <v>190</v>
      </c>
      <c r="W20" s="41" t="s">
        <v>12</v>
      </c>
      <c r="X20" s="41" t="s">
        <v>192</v>
      </c>
      <c r="Y20" s="79" t="s">
        <v>48</v>
      </c>
      <c r="Z20" s="41" t="s">
        <v>59</v>
      </c>
      <c r="AA20" s="42"/>
      <c r="AB20" s="42"/>
    </row>
    <row r="21" spans="2:28" ht="27" customHeight="1">
      <c r="B21" s="118" t="s">
        <v>118</v>
      </c>
      <c r="C21" s="17" t="s">
        <v>126</v>
      </c>
      <c r="D21" s="11">
        <v>250</v>
      </c>
      <c r="E21" s="6"/>
      <c r="F21" s="6">
        <v>1.5</v>
      </c>
      <c r="G21" s="6"/>
      <c r="H21" s="6"/>
      <c r="I21" s="6"/>
      <c r="J21" s="6"/>
      <c r="K21" s="6"/>
      <c r="L21" s="6"/>
      <c r="M21" s="6">
        <v>83.5</v>
      </c>
      <c r="N21" s="6">
        <v>20.3</v>
      </c>
      <c r="O21" s="6"/>
      <c r="P21" s="6"/>
      <c r="Q21" s="6"/>
      <c r="R21" s="6"/>
      <c r="S21" s="6"/>
      <c r="T21" s="6"/>
      <c r="U21" s="6"/>
      <c r="V21" s="6"/>
      <c r="W21" s="6">
        <v>12</v>
      </c>
      <c r="X21" s="6">
        <v>5</v>
      </c>
      <c r="Y21" s="80">
        <v>16.6</v>
      </c>
      <c r="Z21" s="6"/>
      <c r="AA21" s="9"/>
      <c r="AB21" s="9"/>
    </row>
    <row r="22" spans="2:28" ht="28.5" customHeight="1">
      <c r="B22" s="119"/>
      <c r="C22" s="17" t="s">
        <v>191</v>
      </c>
      <c r="D22" s="11" t="s">
        <v>42</v>
      </c>
      <c r="E22" s="6">
        <v>73.1</v>
      </c>
      <c r="F22" s="6">
        <v>2.3</v>
      </c>
      <c r="G22" s="6">
        <v>1</v>
      </c>
      <c r="H22" s="6"/>
      <c r="I22" s="6"/>
      <c r="J22" s="6">
        <v>16.2</v>
      </c>
      <c r="K22" s="6">
        <v>2.5</v>
      </c>
      <c r="L22" s="6">
        <v>2</v>
      </c>
      <c r="M22" s="6"/>
      <c r="N22" s="6"/>
      <c r="O22" s="6"/>
      <c r="P22" s="6">
        <v>0.8</v>
      </c>
      <c r="Q22" s="6"/>
      <c r="R22" s="6"/>
      <c r="S22" s="6"/>
      <c r="T22" s="6"/>
      <c r="U22" s="6"/>
      <c r="V22" s="6"/>
      <c r="W22" s="6">
        <v>12</v>
      </c>
      <c r="X22" s="6">
        <v>5.4</v>
      </c>
      <c r="Y22" s="80">
        <v>5</v>
      </c>
      <c r="Z22" s="6">
        <v>9</v>
      </c>
      <c r="AA22" s="9"/>
      <c r="AB22" s="9"/>
    </row>
    <row r="23" spans="2:28" ht="29.25" customHeight="1">
      <c r="B23" s="119"/>
      <c r="C23" s="17" t="s">
        <v>127</v>
      </c>
      <c r="D23" s="11">
        <v>150</v>
      </c>
      <c r="E23" s="6"/>
      <c r="F23" s="6">
        <v>1</v>
      </c>
      <c r="G23" s="6">
        <v>5.25</v>
      </c>
      <c r="H23" s="6">
        <v>36.3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80"/>
      <c r="Z23" s="6"/>
      <c r="AA23" s="9"/>
      <c r="AB23" s="9"/>
    </row>
    <row r="24" spans="2:28" ht="25.5" customHeight="1">
      <c r="B24" s="119"/>
      <c r="C24" s="17" t="s">
        <v>207</v>
      </c>
      <c r="D24" s="11">
        <v>60</v>
      </c>
      <c r="E24" s="6"/>
      <c r="F24" s="6">
        <v>0.5</v>
      </c>
      <c r="G24" s="6"/>
      <c r="H24" s="6"/>
      <c r="I24" s="6"/>
      <c r="J24" s="6"/>
      <c r="K24" s="6">
        <v>0.7</v>
      </c>
      <c r="L24" s="6">
        <v>1.4</v>
      </c>
      <c r="M24" s="6"/>
      <c r="N24" s="6"/>
      <c r="O24" s="6"/>
      <c r="P24" s="6">
        <v>1.8</v>
      </c>
      <c r="Q24" s="6"/>
      <c r="R24" s="6"/>
      <c r="S24" s="6"/>
      <c r="T24" s="6">
        <v>86</v>
      </c>
      <c r="U24" s="6"/>
      <c r="V24" s="6"/>
      <c r="W24" s="6">
        <v>2.9</v>
      </c>
      <c r="X24" s="6">
        <v>2.1</v>
      </c>
      <c r="Y24" s="80">
        <v>1.6</v>
      </c>
      <c r="Z24" s="6"/>
      <c r="AA24" s="9"/>
      <c r="AB24" s="9"/>
    </row>
    <row r="25" spans="2:28" ht="21" customHeight="1">
      <c r="B25" s="119"/>
      <c r="C25" s="17" t="s">
        <v>52</v>
      </c>
      <c r="D25" s="11">
        <v>30</v>
      </c>
      <c r="E25" s="6"/>
      <c r="F25" s="6"/>
      <c r="G25" s="6"/>
      <c r="H25" s="6"/>
      <c r="I25" s="6"/>
      <c r="J25" s="6">
        <v>30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80"/>
      <c r="Z25" s="6"/>
      <c r="AA25" s="9"/>
      <c r="AB25" s="9"/>
    </row>
    <row r="26" spans="2:28" ht="25.5" customHeight="1">
      <c r="B26" s="119"/>
      <c r="C26" s="17" t="s">
        <v>45</v>
      </c>
      <c r="D26" s="11">
        <v>30</v>
      </c>
      <c r="E26" s="6"/>
      <c r="F26" s="6"/>
      <c r="G26" s="6"/>
      <c r="H26" s="6"/>
      <c r="I26" s="6">
        <v>30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0"/>
      <c r="Z26" s="6"/>
      <c r="AA26" s="9"/>
      <c r="AB26" s="9"/>
    </row>
    <row r="27" spans="2:28" ht="18.75" customHeight="1">
      <c r="B27" s="119"/>
      <c r="C27" s="14" t="s">
        <v>202</v>
      </c>
      <c r="D27" s="11">
        <v>200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60</v>
      </c>
      <c r="P27" s="6">
        <v>20</v>
      </c>
      <c r="Q27" s="6">
        <v>10</v>
      </c>
      <c r="R27" s="6"/>
      <c r="S27" s="6"/>
      <c r="T27" s="6"/>
      <c r="U27" s="6"/>
      <c r="V27" s="6"/>
      <c r="W27" s="6"/>
      <c r="X27" s="6"/>
      <c r="Y27" s="80"/>
      <c r="Z27" s="6"/>
      <c r="AA27" s="9"/>
      <c r="AB27" s="9"/>
    </row>
    <row r="28" spans="2:28" ht="18" customHeight="1">
      <c r="B28" s="120"/>
      <c r="C28" s="3" t="s">
        <v>176</v>
      </c>
      <c r="D28" s="6">
        <v>200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200</v>
      </c>
      <c r="W28" s="6"/>
      <c r="X28" s="6"/>
      <c r="Y28" s="80"/>
      <c r="Z28" s="6"/>
      <c r="AA28" s="9"/>
      <c r="AB28" s="9"/>
    </row>
    <row r="29" spans="2:28" ht="23.25" customHeight="1">
      <c r="B29" s="123" t="s">
        <v>26</v>
      </c>
      <c r="C29" s="123"/>
      <c r="D29" s="51">
        <v>1060</v>
      </c>
      <c r="E29" s="6">
        <f>SUM(E21:E28)</f>
        <v>73.1</v>
      </c>
      <c r="F29" s="6">
        <f aca="true" t="shared" si="2" ref="F29:Z29">SUM(F21:F28)</f>
        <v>5.3</v>
      </c>
      <c r="G29" s="6">
        <f t="shared" si="2"/>
        <v>6.25</v>
      </c>
      <c r="H29" s="6">
        <f t="shared" si="2"/>
        <v>36.3</v>
      </c>
      <c r="I29" s="6">
        <f t="shared" si="2"/>
        <v>30</v>
      </c>
      <c r="J29" s="6">
        <f t="shared" si="2"/>
        <v>46.2</v>
      </c>
      <c r="K29" s="6">
        <f t="shared" si="2"/>
        <v>3.2</v>
      </c>
      <c r="L29" s="6">
        <f t="shared" si="2"/>
        <v>3.4</v>
      </c>
      <c r="M29" s="6">
        <f t="shared" si="2"/>
        <v>83.5</v>
      </c>
      <c r="N29" s="6">
        <f t="shared" si="2"/>
        <v>20.3</v>
      </c>
      <c r="O29" s="6">
        <f t="shared" si="2"/>
        <v>60</v>
      </c>
      <c r="P29" s="6">
        <f t="shared" si="2"/>
        <v>22.6</v>
      </c>
      <c r="Q29" s="6">
        <f t="shared" si="2"/>
        <v>10</v>
      </c>
      <c r="R29" s="6">
        <f t="shared" si="2"/>
        <v>0</v>
      </c>
      <c r="S29" s="6">
        <f t="shared" si="2"/>
        <v>0</v>
      </c>
      <c r="T29" s="6">
        <f t="shared" si="2"/>
        <v>86</v>
      </c>
      <c r="U29" s="6">
        <f t="shared" si="2"/>
        <v>0</v>
      </c>
      <c r="V29" s="6">
        <f t="shared" si="2"/>
        <v>200</v>
      </c>
      <c r="W29" s="6">
        <f t="shared" si="2"/>
        <v>26.9</v>
      </c>
      <c r="X29" s="6">
        <f t="shared" si="2"/>
        <v>12.5</v>
      </c>
      <c r="Y29" s="6">
        <f t="shared" si="2"/>
        <v>23.200000000000003</v>
      </c>
      <c r="Z29" s="6">
        <f t="shared" si="2"/>
        <v>9</v>
      </c>
      <c r="AA29" s="9"/>
      <c r="AB29" s="9"/>
    </row>
    <row r="30" spans="2:28" ht="21.75" customHeight="1">
      <c r="B30" s="123" t="s">
        <v>27</v>
      </c>
      <c r="C30" s="123"/>
      <c r="D30" s="11"/>
      <c r="E30" s="6">
        <v>650</v>
      </c>
      <c r="F30" s="6">
        <v>20</v>
      </c>
      <c r="G30" s="6">
        <v>670</v>
      </c>
      <c r="H30" s="6">
        <v>76</v>
      </c>
      <c r="I30" s="6">
        <v>54</v>
      </c>
      <c r="J30" s="6">
        <v>54</v>
      </c>
      <c r="K30" s="6">
        <v>40</v>
      </c>
      <c r="L30" s="6">
        <v>150</v>
      </c>
      <c r="M30" s="6">
        <v>40</v>
      </c>
      <c r="N30" s="6">
        <v>200</v>
      </c>
      <c r="O30" s="6">
        <v>50</v>
      </c>
      <c r="P30" s="6">
        <v>69</v>
      </c>
      <c r="Q30" s="6">
        <v>150</v>
      </c>
      <c r="R30" s="6">
        <v>40</v>
      </c>
      <c r="S30" s="6">
        <v>106</v>
      </c>
      <c r="T30" s="6">
        <v>40</v>
      </c>
      <c r="U30" s="6">
        <v>325</v>
      </c>
      <c r="V30" s="6">
        <v>80</v>
      </c>
      <c r="W30" s="6">
        <v>40</v>
      </c>
      <c r="X30" s="6">
        <v>145.5</v>
      </c>
      <c r="Y30" s="80">
        <v>40</v>
      </c>
      <c r="Z30" s="6">
        <v>50</v>
      </c>
      <c r="AA30" s="9"/>
      <c r="AB30" s="9"/>
    </row>
    <row r="31" spans="2:29" ht="21.75" customHeight="1">
      <c r="B31" s="123" t="s">
        <v>231</v>
      </c>
      <c r="C31" s="123"/>
      <c r="D31" s="11"/>
      <c r="E31" s="30">
        <f>E29*E30/1000</f>
        <v>47.51499999999999</v>
      </c>
      <c r="F31" s="30">
        <f aca="true" t="shared" si="3" ref="F31:Z31">F29*F30/1000</f>
        <v>0.106</v>
      </c>
      <c r="G31" s="30">
        <f t="shared" si="3"/>
        <v>4.1875</v>
      </c>
      <c r="H31" s="30">
        <f t="shared" si="3"/>
        <v>2.7588</v>
      </c>
      <c r="I31" s="30">
        <f t="shared" si="3"/>
        <v>1.62</v>
      </c>
      <c r="J31" s="30">
        <f t="shared" si="3"/>
        <v>2.4948</v>
      </c>
      <c r="K31" s="30">
        <f t="shared" si="3"/>
        <v>0.128</v>
      </c>
      <c r="L31" s="30">
        <f t="shared" si="3"/>
        <v>0.51</v>
      </c>
      <c r="M31" s="30">
        <f t="shared" si="3"/>
        <v>3.34</v>
      </c>
      <c r="N31" s="30">
        <f t="shared" si="3"/>
        <v>4.06</v>
      </c>
      <c r="O31" s="30">
        <f t="shared" si="3"/>
        <v>3</v>
      </c>
      <c r="P31" s="30">
        <f t="shared" si="3"/>
        <v>1.5594000000000001</v>
      </c>
      <c r="Q31" s="30">
        <f t="shared" si="3"/>
        <v>1.5</v>
      </c>
      <c r="R31" s="30">
        <f t="shared" si="3"/>
        <v>0</v>
      </c>
      <c r="S31" s="30">
        <f t="shared" si="3"/>
        <v>0</v>
      </c>
      <c r="T31" s="30">
        <f t="shared" si="3"/>
        <v>3.44</v>
      </c>
      <c r="U31" s="30">
        <f t="shared" si="3"/>
        <v>0</v>
      </c>
      <c r="V31" s="30">
        <f t="shared" si="3"/>
        <v>16</v>
      </c>
      <c r="W31" s="30">
        <f t="shared" si="3"/>
        <v>1.076</v>
      </c>
      <c r="X31" s="30">
        <f t="shared" si="3"/>
        <v>1.81875</v>
      </c>
      <c r="Y31" s="30">
        <f t="shared" si="3"/>
        <v>0.9280000000000002</v>
      </c>
      <c r="Z31" s="30">
        <f t="shared" si="3"/>
        <v>0.45</v>
      </c>
      <c r="AA31" s="68">
        <f>SUM(E31:Z31)</f>
        <v>96.49224999999997</v>
      </c>
      <c r="AB31" s="35"/>
      <c r="AC31" s="57"/>
    </row>
    <row r="32" spans="5:26" ht="12.75">
      <c r="E32" t="s">
        <v>211</v>
      </c>
      <c r="F32" t="s">
        <v>211</v>
      </c>
      <c r="G32" t="s">
        <v>211</v>
      </c>
      <c r="H32" t="s">
        <v>211</v>
      </c>
      <c r="I32" t="s">
        <v>211</v>
      </c>
      <c r="J32" t="s">
        <v>211</v>
      </c>
      <c r="K32" t="s">
        <v>211</v>
      </c>
      <c r="L32" t="s">
        <v>211</v>
      </c>
      <c r="M32" t="s">
        <v>211</v>
      </c>
      <c r="N32" t="s">
        <v>211</v>
      </c>
      <c r="O32" t="s">
        <v>211</v>
      </c>
      <c r="P32" t="s">
        <v>211</v>
      </c>
      <c r="Q32" t="s">
        <v>211</v>
      </c>
      <c r="T32" t="s">
        <v>211</v>
      </c>
      <c r="V32" t="s">
        <v>211</v>
      </c>
      <c r="W32" t="s">
        <v>211</v>
      </c>
      <c r="X32" t="s">
        <v>211</v>
      </c>
      <c r="Y32" t="s">
        <v>211</v>
      </c>
      <c r="Z32" s="72"/>
    </row>
  </sheetData>
  <sheetProtection/>
  <mergeCells count="14">
    <mergeCell ref="D19:Z19"/>
    <mergeCell ref="D3:S3"/>
    <mergeCell ref="B3:C3"/>
    <mergeCell ref="B4:C4"/>
    <mergeCell ref="B10:C10"/>
    <mergeCell ref="B5:B7"/>
    <mergeCell ref="B9:C9"/>
    <mergeCell ref="B20:C20"/>
    <mergeCell ref="B31:C31"/>
    <mergeCell ref="B29:C29"/>
    <mergeCell ref="B30:C30"/>
    <mergeCell ref="B21:B28"/>
    <mergeCell ref="B11:C11"/>
    <mergeCell ref="B19:C19"/>
  </mergeCells>
  <printOptions/>
  <pageMargins left="0.75" right="0.75" top="1" bottom="1" header="0.5" footer="0.5"/>
  <pageSetup fitToHeight="0" fitToWidth="1" horizontalDpi="200" verticalDpi="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9"/>
  <sheetViews>
    <sheetView zoomScalePageLayoutView="0" workbookViewId="0" topLeftCell="A22">
      <selection activeCell="R29" sqref="R29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22.25390625" style="0" customWidth="1"/>
    <col min="4" max="4" width="8.375" style="0" customWidth="1"/>
    <col min="5" max="5" width="6.25390625" style="0" customWidth="1"/>
    <col min="6" max="6" width="5.75390625" style="0" customWidth="1"/>
    <col min="7" max="7" width="5.375" style="0" customWidth="1"/>
    <col min="8" max="9" width="5.75390625" style="0" customWidth="1"/>
    <col min="10" max="10" width="5.25390625" style="0" customWidth="1"/>
    <col min="11" max="12" width="5.00390625" style="0" customWidth="1"/>
    <col min="13" max="15" width="5.25390625" style="0" customWidth="1"/>
    <col min="16" max="16" width="5.125" style="0" customWidth="1"/>
    <col min="17" max="17" width="6.125" style="0" customWidth="1"/>
    <col min="18" max="18" width="4.875" style="0" customWidth="1"/>
    <col min="19" max="20" width="4.75390625" style="0" customWidth="1"/>
    <col min="21" max="21" width="7.375" style="0" customWidth="1"/>
    <col min="22" max="23" width="6.00390625" style="0" customWidth="1"/>
    <col min="24" max="24" width="6.125" style="0" customWidth="1"/>
    <col min="25" max="25" width="7.375" style="0" customWidth="1"/>
    <col min="26" max="26" width="5.875" style="0" customWidth="1"/>
    <col min="27" max="27" width="8.25390625" style="0" customWidth="1"/>
  </cols>
  <sheetData>
    <row r="1" ht="12.75">
      <c r="C1" t="s">
        <v>143</v>
      </c>
    </row>
    <row r="3" spans="2:21" ht="18.75">
      <c r="B3" s="130" t="s">
        <v>196</v>
      </c>
      <c r="C3" s="130"/>
      <c r="D3" s="126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6"/>
      <c r="T3" s="146"/>
      <c r="U3" s="146"/>
    </row>
    <row r="4" spans="2:21" ht="63" customHeight="1">
      <c r="B4" s="140" t="s">
        <v>2</v>
      </c>
      <c r="C4" s="140"/>
      <c r="D4" s="40" t="s">
        <v>3</v>
      </c>
      <c r="E4" s="99" t="s">
        <v>135</v>
      </c>
      <c r="F4" s="99" t="s">
        <v>136</v>
      </c>
      <c r="G4" s="99" t="s">
        <v>12</v>
      </c>
      <c r="H4" s="99" t="s">
        <v>137</v>
      </c>
      <c r="I4" s="99" t="s">
        <v>97</v>
      </c>
      <c r="J4" s="99" t="s">
        <v>48</v>
      </c>
      <c r="K4" s="99" t="s">
        <v>96</v>
      </c>
      <c r="L4" s="99" t="s">
        <v>175</v>
      </c>
      <c r="M4" s="99" t="s">
        <v>139</v>
      </c>
      <c r="N4" s="99" t="s">
        <v>154</v>
      </c>
      <c r="O4" s="99" t="s">
        <v>140</v>
      </c>
      <c r="P4" s="99" t="s">
        <v>104</v>
      </c>
      <c r="Q4" s="99" t="s">
        <v>18</v>
      </c>
      <c r="R4" s="99" t="s">
        <v>29</v>
      </c>
      <c r="S4" s="99" t="s">
        <v>17</v>
      </c>
      <c r="T4" s="99" t="s">
        <v>188</v>
      </c>
      <c r="U4" s="99"/>
    </row>
    <row r="5" spans="2:21" ht="36" customHeight="1">
      <c r="B5" s="127" t="s">
        <v>19</v>
      </c>
      <c r="C5" s="17" t="s">
        <v>132</v>
      </c>
      <c r="D5" s="11" t="s">
        <v>42</v>
      </c>
      <c r="E5" s="19">
        <v>73.1</v>
      </c>
      <c r="F5" s="19">
        <v>1</v>
      </c>
      <c r="G5" s="19">
        <v>12</v>
      </c>
      <c r="H5" s="19">
        <v>5.4</v>
      </c>
      <c r="I5" s="19">
        <v>0.8</v>
      </c>
      <c r="J5" s="19">
        <v>5</v>
      </c>
      <c r="K5" s="19">
        <v>1.5</v>
      </c>
      <c r="L5" s="19"/>
      <c r="M5" s="19">
        <v>9</v>
      </c>
      <c r="N5" s="19"/>
      <c r="O5" s="19"/>
      <c r="P5" s="19">
        <v>16.2</v>
      </c>
      <c r="Q5" s="19"/>
      <c r="R5" s="19">
        <v>2.5</v>
      </c>
      <c r="S5" s="19">
        <v>2</v>
      </c>
      <c r="T5" s="19"/>
      <c r="U5" s="19"/>
    </row>
    <row r="6" spans="2:21" ht="30" customHeight="1">
      <c r="B6" s="127"/>
      <c r="C6" s="17" t="s">
        <v>43</v>
      </c>
      <c r="D6" s="11">
        <v>150</v>
      </c>
      <c r="E6" s="19"/>
      <c r="F6" s="19">
        <v>5.25</v>
      </c>
      <c r="G6" s="19"/>
      <c r="H6" s="19"/>
      <c r="I6" s="19"/>
      <c r="J6" s="19"/>
      <c r="K6" s="19">
        <v>1.5</v>
      </c>
      <c r="L6" s="19">
        <v>36.3</v>
      </c>
      <c r="M6" s="19"/>
      <c r="N6" s="19"/>
      <c r="O6" s="19"/>
      <c r="P6" s="19"/>
      <c r="Q6" s="19"/>
      <c r="R6" s="19"/>
      <c r="S6" s="19"/>
      <c r="T6" s="19"/>
      <c r="U6" s="19"/>
    </row>
    <row r="7" spans="2:21" ht="15">
      <c r="B7" s="127"/>
      <c r="C7" s="17" t="s">
        <v>207</v>
      </c>
      <c r="D7" s="11">
        <v>60</v>
      </c>
      <c r="E7" s="19"/>
      <c r="F7" s="19"/>
      <c r="G7" s="19">
        <v>2.9</v>
      </c>
      <c r="H7" s="19">
        <v>2.1</v>
      </c>
      <c r="I7" s="19">
        <v>1.8</v>
      </c>
      <c r="J7" s="19">
        <v>1.6</v>
      </c>
      <c r="K7" s="19">
        <v>0.5</v>
      </c>
      <c r="L7" s="19"/>
      <c r="M7" s="19"/>
      <c r="N7" s="19">
        <v>86</v>
      </c>
      <c r="O7" s="19"/>
      <c r="P7" s="19"/>
      <c r="Q7" s="19"/>
      <c r="R7" s="19">
        <v>0.7</v>
      </c>
      <c r="S7" s="19">
        <v>1.4</v>
      </c>
      <c r="T7" s="19"/>
      <c r="U7" s="19"/>
    </row>
    <row r="8" spans="2:21" ht="21.75" customHeight="1">
      <c r="B8" s="127"/>
      <c r="C8" s="17" t="s">
        <v>45</v>
      </c>
      <c r="D8" s="11">
        <v>25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25</v>
      </c>
      <c r="R8" s="19"/>
      <c r="S8" s="19"/>
      <c r="T8" s="19"/>
      <c r="U8" s="19"/>
    </row>
    <row r="9" spans="2:21" ht="16.5" customHeight="1">
      <c r="B9" s="127"/>
      <c r="C9" s="17" t="s">
        <v>133</v>
      </c>
      <c r="D9" s="11">
        <v>200</v>
      </c>
      <c r="E9" s="19"/>
      <c r="F9" s="19"/>
      <c r="G9" s="19"/>
      <c r="H9" s="19" t="s">
        <v>134</v>
      </c>
      <c r="I9" s="19">
        <v>15</v>
      </c>
      <c r="J9" s="19"/>
      <c r="K9" s="19"/>
      <c r="L9" s="19"/>
      <c r="M9" s="19"/>
      <c r="N9" s="19"/>
      <c r="O9" s="19">
        <v>0.5</v>
      </c>
      <c r="P9" s="19"/>
      <c r="Q9" s="19"/>
      <c r="R9" s="19"/>
      <c r="S9" s="19"/>
      <c r="T9" s="19"/>
      <c r="U9" s="19"/>
    </row>
    <row r="10" spans="2:21" ht="20.25" customHeight="1">
      <c r="B10" s="127"/>
      <c r="C10" s="17" t="s">
        <v>24</v>
      </c>
      <c r="D10" s="15" t="s">
        <v>79</v>
      </c>
      <c r="E10" s="19"/>
      <c r="F10" s="19">
        <v>10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v>30</v>
      </c>
      <c r="Q10" s="19"/>
      <c r="R10" s="19"/>
      <c r="S10" s="19"/>
      <c r="T10" s="19"/>
      <c r="U10" s="19"/>
    </row>
    <row r="11" spans="2:21" ht="29.25" customHeight="1">
      <c r="B11" s="64"/>
      <c r="C11" s="104" t="s">
        <v>224</v>
      </c>
      <c r="D11" s="105">
        <v>120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/>
    </row>
    <row r="12" spans="2:21" ht="23.25" customHeight="1">
      <c r="B12" s="115" t="s">
        <v>26</v>
      </c>
      <c r="C12" s="115"/>
      <c r="D12" s="51">
        <v>735</v>
      </c>
      <c r="E12" s="19">
        <f>SUM(E5:E10)</f>
        <v>73.1</v>
      </c>
      <c r="F12" s="19">
        <f aca="true" t="shared" si="0" ref="F12:S12">SUM(F5:F10)</f>
        <v>16.25</v>
      </c>
      <c r="G12" s="19">
        <f t="shared" si="0"/>
        <v>14.9</v>
      </c>
      <c r="H12" s="19">
        <f t="shared" si="0"/>
        <v>7.5</v>
      </c>
      <c r="I12" s="19">
        <f t="shared" si="0"/>
        <v>17.6</v>
      </c>
      <c r="J12" s="19">
        <f t="shared" si="0"/>
        <v>6.6</v>
      </c>
      <c r="K12" s="19">
        <f t="shared" si="0"/>
        <v>3.5</v>
      </c>
      <c r="L12" s="19">
        <f t="shared" si="0"/>
        <v>36.3</v>
      </c>
      <c r="M12" s="19">
        <f t="shared" si="0"/>
        <v>9</v>
      </c>
      <c r="N12" s="19">
        <f t="shared" si="0"/>
        <v>86</v>
      </c>
      <c r="O12" s="19">
        <f t="shared" si="0"/>
        <v>0.5</v>
      </c>
      <c r="P12" s="19">
        <f t="shared" si="0"/>
        <v>46.2</v>
      </c>
      <c r="Q12" s="19">
        <f t="shared" si="0"/>
        <v>25</v>
      </c>
      <c r="R12" s="19">
        <f t="shared" si="0"/>
        <v>3.2</v>
      </c>
      <c r="S12" s="19">
        <f t="shared" si="0"/>
        <v>3.4</v>
      </c>
      <c r="T12" s="19">
        <v>1</v>
      </c>
      <c r="U12" s="19"/>
    </row>
    <row r="13" spans="2:21" ht="21.75" customHeight="1">
      <c r="B13" s="115" t="s">
        <v>27</v>
      </c>
      <c r="C13" s="115"/>
      <c r="D13" s="6"/>
      <c r="E13" s="19">
        <v>650</v>
      </c>
      <c r="F13" s="19">
        <v>670</v>
      </c>
      <c r="G13" s="19">
        <v>40</v>
      </c>
      <c r="H13" s="19">
        <v>145.5</v>
      </c>
      <c r="I13" s="19">
        <v>69</v>
      </c>
      <c r="J13" s="19">
        <v>40</v>
      </c>
      <c r="K13" s="19">
        <v>20</v>
      </c>
      <c r="L13" s="19">
        <v>60</v>
      </c>
      <c r="M13" s="19">
        <v>50</v>
      </c>
      <c r="N13" s="19">
        <v>40</v>
      </c>
      <c r="O13" s="19">
        <v>700</v>
      </c>
      <c r="P13" s="19">
        <v>54</v>
      </c>
      <c r="Q13" s="19">
        <v>54</v>
      </c>
      <c r="R13" s="19">
        <v>40</v>
      </c>
      <c r="S13" s="19">
        <v>150</v>
      </c>
      <c r="T13" s="19">
        <v>40</v>
      </c>
      <c r="U13" s="19"/>
    </row>
    <row r="14" spans="2:21" ht="21.75" customHeight="1">
      <c r="B14" s="115" t="s">
        <v>227</v>
      </c>
      <c r="C14" s="115"/>
      <c r="D14" s="6"/>
      <c r="E14" s="28">
        <f>E12*E13/1000</f>
        <v>47.51499999999999</v>
      </c>
      <c r="F14" s="28">
        <f aca="true" t="shared" si="1" ref="F14:S14">F12*F13/1000</f>
        <v>10.8875</v>
      </c>
      <c r="G14" s="28">
        <f t="shared" si="1"/>
        <v>0.596</v>
      </c>
      <c r="H14" s="28">
        <f t="shared" si="1"/>
        <v>1.09125</v>
      </c>
      <c r="I14" s="28">
        <f t="shared" si="1"/>
        <v>1.2144000000000001</v>
      </c>
      <c r="J14" s="28">
        <f t="shared" si="1"/>
        <v>0.264</v>
      </c>
      <c r="K14" s="28">
        <f t="shared" si="1"/>
        <v>0.07</v>
      </c>
      <c r="L14" s="28">
        <f t="shared" si="1"/>
        <v>2.178</v>
      </c>
      <c r="M14" s="28">
        <f t="shared" si="1"/>
        <v>0.45</v>
      </c>
      <c r="N14" s="28">
        <f t="shared" si="1"/>
        <v>3.44</v>
      </c>
      <c r="O14" s="28">
        <f t="shared" si="1"/>
        <v>0.35</v>
      </c>
      <c r="P14" s="28">
        <f t="shared" si="1"/>
        <v>2.4948</v>
      </c>
      <c r="Q14" s="28">
        <f t="shared" si="1"/>
        <v>1.35</v>
      </c>
      <c r="R14" s="28">
        <f t="shared" si="1"/>
        <v>0.128</v>
      </c>
      <c r="S14" s="28">
        <f t="shared" si="1"/>
        <v>0.51</v>
      </c>
      <c r="T14" s="28">
        <v>40</v>
      </c>
      <c r="U14" s="58">
        <f>SUM(E14:T14)</f>
        <v>112.53894999999997</v>
      </c>
    </row>
    <row r="15" spans="5:19" ht="12.75"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</row>
    <row r="21" ht="12.75">
      <c r="C21" t="s">
        <v>143</v>
      </c>
    </row>
    <row r="22" spans="2:26" ht="18.75">
      <c r="B22" s="130" t="s">
        <v>196</v>
      </c>
      <c r="C22" s="130"/>
      <c r="D22" s="126" t="s">
        <v>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8"/>
      <c r="Z22" s="8"/>
    </row>
    <row r="23" spans="2:27" ht="56.25" customHeight="1">
      <c r="B23" s="140" t="s">
        <v>2</v>
      </c>
      <c r="C23" s="140"/>
      <c r="D23" s="40" t="s">
        <v>3</v>
      </c>
      <c r="E23" s="41" t="s">
        <v>82</v>
      </c>
      <c r="F23" s="41" t="s">
        <v>136</v>
      </c>
      <c r="G23" s="41" t="s">
        <v>12</v>
      </c>
      <c r="H23" s="41" t="s">
        <v>137</v>
      </c>
      <c r="I23" s="41" t="s">
        <v>107</v>
      </c>
      <c r="J23" s="41" t="s">
        <v>125</v>
      </c>
      <c r="K23" s="41" t="s">
        <v>96</v>
      </c>
      <c r="L23" s="41" t="s">
        <v>29</v>
      </c>
      <c r="M23" s="41" t="s">
        <v>142</v>
      </c>
      <c r="N23" s="41" t="s">
        <v>48</v>
      </c>
      <c r="O23" s="41" t="s">
        <v>89</v>
      </c>
      <c r="P23" s="41" t="s">
        <v>52</v>
      </c>
      <c r="Q23" s="41" t="s">
        <v>44</v>
      </c>
      <c r="R23" s="41" t="s">
        <v>17</v>
      </c>
      <c r="S23" s="41" t="s">
        <v>138</v>
      </c>
      <c r="T23" s="41" t="s">
        <v>188</v>
      </c>
      <c r="U23" s="41" t="s">
        <v>90</v>
      </c>
      <c r="V23" s="41" t="s">
        <v>6</v>
      </c>
      <c r="W23" s="69" t="s">
        <v>59</v>
      </c>
      <c r="X23" s="41" t="s">
        <v>18</v>
      </c>
      <c r="Y23" s="42"/>
      <c r="Z23" s="42"/>
      <c r="AA23" s="48"/>
    </row>
    <row r="24" spans="2:26" ht="29.25" customHeight="1">
      <c r="B24" s="127" t="s">
        <v>118</v>
      </c>
      <c r="C24" s="17" t="s">
        <v>85</v>
      </c>
      <c r="D24" s="11">
        <v>250</v>
      </c>
      <c r="E24" s="19"/>
      <c r="F24" s="19"/>
      <c r="G24" s="19">
        <v>14</v>
      </c>
      <c r="H24" s="19">
        <v>5</v>
      </c>
      <c r="I24" s="19"/>
      <c r="J24" s="19"/>
      <c r="K24" s="19">
        <v>1</v>
      </c>
      <c r="L24" s="19"/>
      <c r="M24" s="19">
        <v>50</v>
      </c>
      <c r="N24" s="19">
        <v>13.3</v>
      </c>
      <c r="O24" s="19">
        <v>62.5</v>
      </c>
      <c r="P24" s="19"/>
      <c r="Q24" s="19"/>
      <c r="R24" s="19">
        <v>1</v>
      </c>
      <c r="S24" s="19"/>
      <c r="T24" s="19"/>
      <c r="U24" s="19"/>
      <c r="V24" s="19"/>
      <c r="W24" s="19"/>
      <c r="X24" s="19"/>
      <c r="Y24" s="46"/>
      <c r="Z24" s="46"/>
    </row>
    <row r="25" spans="2:26" ht="24" customHeight="1">
      <c r="B25" s="127"/>
      <c r="C25" s="17" t="s">
        <v>132</v>
      </c>
      <c r="D25" s="11" t="s">
        <v>42</v>
      </c>
      <c r="E25" s="19">
        <v>73.1</v>
      </c>
      <c r="F25" s="19">
        <v>1</v>
      </c>
      <c r="G25" s="19">
        <v>12</v>
      </c>
      <c r="H25" s="19">
        <v>5.4</v>
      </c>
      <c r="I25" s="19"/>
      <c r="J25" s="19"/>
      <c r="K25" s="19">
        <v>1.5</v>
      </c>
      <c r="L25" s="19">
        <v>2.5</v>
      </c>
      <c r="M25" s="19"/>
      <c r="N25" s="19">
        <v>5</v>
      </c>
      <c r="O25" s="19"/>
      <c r="P25" s="19">
        <v>16.2</v>
      </c>
      <c r="Q25" s="19"/>
      <c r="R25" s="19">
        <v>2</v>
      </c>
      <c r="S25" s="19"/>
      <c r="T25" s="19"/>
      <c r="U25" s="19"/>
      <c r="V25" s="19">
        <v>0.8</v>
      </c>
      <c r="W25" s="19">
        <v>9</v>
      </c>
      <c r="X25" s="19"/>
      <c r="Y25" s="46"/>
      <c r="Z25" s="46"/>
    </row>
    <row r="26" spans="2:26" ht="27" customHeight="1">
      <c r="B26" s="127"/>
      <c r="C26" s="17" t="s">
        <v>80</v>
      </c>
      <c r="D26" s="11">
        <v>150</v>
      </c>
      <c r="E26" s="19"/>
      <c r="F26" s="19">
        <v>5.25</v>
      </c>
      <c r="G26" s="19"/>
      <c r="H26" s="19"/>
      <c r="I26" s="19"/>
      <c r="J26" s="19"/>
      <c r="K26" s="19"/>
      <c r="L26" s="19">
        <v>1</v>
      </c>
      <c r="M26" s="19"/>
      <c r="N26" s="19"/>
      <c r="O26" s="19"/>
      <c r="P26" s="19"/>
      <c r="Q26" s="19"/>
      <c r="R26" s="19"/>
      <c r="S26" s="19">
        <v>51</v>
      </c>
      <c r="T26" s="19"/>
      <c r="U26" s="19"/>
      <c r="V26" s="19"/>
      <c r="W26" s="19"/>
      <c r="X26" s="19"/>
      <c r="Y26" s="46"/>
      <c r="Z26" s="46"/>
    </row>
    <row r="27" spans="2:26" ht="25.5" customHeight="1">
      <c r="B27" s="127"/>
      <c r="C27" s="17" t="s">
        <v>44</v>
      </c>
      <c r="D27" s="11">
        <v>70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73.5</v>
      </c>
      <c r="R27" s="19"/>
      <c r="S27" s="19"/>
      <c r="T27" s="19"/>
      <c r="U27" s="19"/>
      <c r="V27" s="19"/>
      <c r="W27" s="19"/>
      <c r="X27" s="19"/>
      <c r="Y27" s="46"/>
      <c r="Z27" s="46"/>
    </row>
    <row r="28" spans="2:26" ht="18.75" customHeight="1">
      <c r="B28" s="127"/>
      <c r="C28" s="17" t="s">
        <v>141</v>
      </c>
      <c r="D28" s="11">
        <v>30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30</v>
      </c>
      <c r="Q28" s="19"/>
      <c r="R28" s="19"/>
      <c r="S28" s="19"/>
      <c r="T28" s="19"/>
      <c r="U28" s="19"/>
      <c r="V28" s="19"/>
      <c r="W28" s="19"/>
      <c r="X28" s="19"/>
      <c r="Y28" s="46"/>
      <c r="Z28" s="46"/>
    </row>
    <row r="29" spans="2:26" ht="21.75" customHeight="1">
      <c r="B29" s="127"/>
      <c r="C29" s="17" t="s">
        <v>45</v>
      </c>
      <c r="D29" s="11">
        <v>30</v>
      </c>
      <c r="E29" s="19"/>
      <c r="F29" s="19"/>
      <c r="G29" s="19"/>
      <c r="H29" s="19"/>
      <c r="I29" s="19"/>
      <c r="J29" s="19"/>
      <c r="K29" s="19" t="s">
        <v>86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30</v>
      </c>
      <c r="Y29" s="46"/>
      <c r="Z29" s="46"/>
    </row>
    <row r="30" spans="2:26" ht="22.5" customHeight="1">
      <c r="B30" s="127"/>
      <c r="C30" s="17" t="s">
        <v>35</v>
      </c>
      <c r="D30" s="11">
        <v>200</v>
      </c>
      <c r="E30" s="19"/>
      <c r="F30" s="19"/>
      <c r="G30" s="19"/>
      <c r="H30" s="19"/>
      <c r="I30" s="19">
        <v>20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0.2</v>
      </c>
      <c r="V30" s="19">
        <v>20</v>
      </c>
      <c r="W30" s="19"/>
      <c r="X30" s="19"/>
      <c r="Y30" s="46"/>
      <c r="Z30" s="46"/>
    </row>
    <row r="31" spans="2:26" ht="30" customHeight="1">
      <c r="B31" s="64"/>
      <c r="C31" s="104" t="s">
        <v>224</v>
      </c>
      <c r="D31" s="105">
        <v>120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</v>
      </c>
      <c r="U31" s="19"/>
      <c r="V31" s="19"/>
      <c r="W31" s="19"/>
      <c r="X31" s="19"/>
      <c r="Y31" s="46"/>
      <c r="Z31" s="46"/>
    </row>
    <row r="32" spans="2:26" ht="23.25" customHeight="1">
      <c r="B32" s="123" t="s">
        <v>26</v>
      </c>
      <c r="C32" s="123"/>
      <c r="D32" s="51">
        <v>990</v>
      </c>
      <c r="E32" s="19">
        <f>SUM(E24:E30)</f>
        <v>73.1</v>
      </c>
      <c r="F32" s="19">
        <f aca="true" t="shared" si="2" ref="F32:X32">SUM(F24:F30)</f>
        <v>6.25</v>
      </c>
      <c r="G32" s="19">
        <f t="shared" si="2"/>
        <v>26</v>
      </c>
      <c r="H32" s="19">
        <f t="shared" si="2"/>
        <v>10.4</v>
      </c>
      <c r="I32" s="19">
        <f t="shared" si="2"/>
        <v>20</v>
      </c>
      <c r="J32" s="19">
        <f t="shared" si="2"/>
        <v>0</v>
      </c>
      <c r="K32" s="19">
        <f t="shared" si="2"/>
        <v>2.5</v>
      </c>
      <c r="L32" s="19">
        <f t="shared" si="2"/>
        <v>3.5</v>
      </c>
      <c r="M32" s="19">
        <f t="shared" si="2"/>
        <v>50</v>
      </c>
      <c r="N32" s="19">
        <f t="shared" si="2"/>
        <v>18.3</v>
      </c>
      <c r="O32" s="19">
        <f t="shared" si="2"/>
        <v>62.5</v>
      </c>
      <c r="P32" s="19">
        <f t="shared" si="2"/>
        <v>46.2</v>
      </c>
      <c r="Q32" s="19">
        <f t="shared" si="2"/>
        <v>73.5</v>
      </c>
      <c r="R32" s="19">
        <f t="shared" si="2"/>
        <v>3</v>
      </c>
      <c r="S32" s="19">
        <f t="shared" si="2"/>
        <v>51</v>
      </c>
      <c r="T32" s="19">
        <v>1</v>
      </c>
      <c r="U32" s="19">
        <f t="shared" si="2"/>
        <v>0.2</v>
      </c>
      <c r="V32" s="19">
        <f t="shared" si="2"/>
        <v>20.8</v>
      </c>
      <c r="W32" s="19">
        <f t="shared" si="2"/>
        <v>9</v>
      </c>
      <c r="X32" s="19">
        <f t="shared" si="2"/>
        <v>30</v>
      </c>
      <c r="Y32" s="46"/>
      <c r="Z32" s="46"/>
    </row>
    <row r="33" spans="2:26" ht="21.75" customHeight="1">
      <c r="B33" s="123" t="s">
        <v>27</v>
      </c>
      <c r="C33" s="123"/>
      <c r="D33" s="11"/>
      <c r="E33" s="19">
        <v>650</v>
      </c>
      <c r="F33" s="19">
        <v>670</v>
      </c>
      <c r="G33" s="19">
        <v>40</v>
      </c>
      <c r="H33" s="25">
        <v>146.5</v>
      </c>
      <c r="I33" s="19">
        <v>120</v>
      </c>
      <c r="J33" s="19">
        <v>325</v>
      </c>
      <c r="K33" s="19">
        <v>20</v>
      </c>
      <c r="L33" s="19">
        <v>40</v>
      </c>
      <c r="M33" s="19">
        <v>40</v>
      </c>
      <c r="N33" s="19">
        <v>40</v>
      </c>
      <c r="O33" s="19">
        <v>40</v>
      </c>
      <c r="P33" s="19">
        <v>54</v>
      </c>
      <c r="Q33" s="19">
        <v>123.08</v>
      </c>
      <c r="R33" s="19">
        <v>150</v>
      </c>
      <c r="S33" s="19">
        <v>40</v>
      </c>
      <c r="T33" s="19">
        <v>40</v>
      </c>
      <c r="U33" s="19">
        <v>700</v>
      </c>
      <c r="V33" s="19">
        <v>69</v>
      </c>
      <c r="W33" s="19">
        <v>50</v>
      </c>
      <c r="X33" s="19">
        <v>54</v>
      </c>
      <c r="Y33" s="46"/>
      <c r="Z33" s="46"/>
    </row>
    <row r="34" spans="2:27" ht="21.75" customHeight="1">
      <c r="B34" s="123" t="s">
        <v>228</v>
      </c>
      <c r="C34" s="123"/>
      <c r="D34" s="11"/>
      <c r="E34" s="27">
        <f>E32*E33/1000</f>
        <v>47.51499999999999</v>
      </c>
      <c r="F34" s="27">
        <f aca="true" t="shared" si="3" ref="F34:X34">F32*F33/1000</f>
        <v>4.1875</v>
      </c>
      <c r="G34" s="27">
        <f t="shared" si="3"/>
        <v>1.04</v>
      </c>
      <c r="H34" s="27">
        <f t="shared" si="3"/>
        <v>1.5236</v>
      </c>
      <c r="I34" s="27">
        <f t="shared" si="3"/>
        <v>2.4</v>
      </c>
      <c r="J34" s="27">
        <f t="shared" si="3"/>
        <v>0</v>
      </c>
      <c r="K34" s="27">
        <f t="shared" si="3"/>
        <v>0.05</v>
      </c>
      <c r="L34" s="27">
        <f t="shared" si="3"/>
        <v>0.14</v>
      </c>
      <c r="M34" s="27">
        <f t="shared" si="3"/>
        <v>2</v>
      </c>
      <c r="N34" s="27">
        <f t="shared" si="3"/>
        <v>0.732</v>
      </c>
      <c r="O34" s="27">
        <f t="shared" si="3"/>
        <v>2.5</v>
      </c>
      <c r="P34" s="27">
        <f t="shared" si="3"/>
        <v>2.4948</v>
      </c>
      <c r="Q34" s="27">
        <f t="shared" si="3"/>
        <v>9.04638</v>
      </c>
      <c r="R34" s="27">
        <f t="shared" si="3"/>
        <v>0.45</v>
      </c>
      <c r="S34" s="27">
        <f t="shared" si="3"/>
        <v>2.04</v>
      </c>
      <c r="T34" s="27">
        <v>40</v>
      </c>
      <c r="U34" s="27">
        <f t="shared" si="3"/>
        <v>0.14</v>
      </c>
      <c r="V34" s="27">
        <f t="shared" si="3"/>
        <v>1.4352</v>
      </c>
      <c r="W34" s="27">
        <f t="shared" si="3"/>
        <v>0.45</v>
      </c>
      <c r="X34" s="27">
        <f t="shared" si="3"/>
        <v>1.62</v>
      </c>
      <c r="Y34" s="59">
        <f>SUM(E34:X34)</f>
        <v>119.76448</v>
      </c>
      <c r="Z34" s="47"/>
      <c r="AA34" s="21"/>
    </row>
    <row r="35" spans="5:24" ht="12.75">
      <c r="E35" t="s">
        <v>211</v>
      </c>
      <c r="F35" t="s">
        <v>211</v>
      </c>
      <c r="G35" t="s">
        <v>211</v>
      </c>
      <c r="H35" t="s">
        <v>211</v>
      </c>
      <c r="I35" t="s">
        <v>211</v>
      </c>
      <c r="K35" t="s">
        <v>211</v>
      </c>
      <c r="L35" t="s">
        <v>211</v>
      </c>
      <c r="M35" t="s">
        <v>211</v>
      </c>
      <c r="N35" t="s">
        <v>211</v>
      </c>
      <c r="O35" t="s">
        <v>211</v>
      </c>
      <c r="P35" t="s">
        <v>211</v>
      </c>
      <c r="Q35" t="s">
        <v>211</v>
      </c>
      <c r="R35" t="s">
        <v>211</v>
      </c>
      <c r="S35" t="s">
        <v>211</v>
      </c>
      <c r="V35" t="s">
        <v>211</v>
      </c>
      <c r="X35" t="s">
        <v>211</v>
      </c>
    </row>
    <row r="37" ht="12.75">
      <c r="C37" s="21"/>
    </row>
    <row r="39" ht="15">
      <c r="D39" s="53"/>
    </row>
  </sheetData>
  <sheetProtection/>
  <mergeCells count="14">
    <mergeCell ref="D22:X22"/>
    <mergeCell ref="B5:B10"/>
    <mergeCell ref="B12:C12"/>
    <mergeCell ref="B3:C3"/>
    <mergeCell ref="D3:U3"/>
    <mergeCell ref="B4:C4"/>
    <mergeCell ref="B13:C13"/>
    <mergeCell ref="B34:C34"/>
    <mergeCell ref="B23:C23"/>
    <mergeCell ref="B24:B30"/>
    <mergeCell ref="B32:C32"/>
    <mergeCell ref="B33:C33"/>
    <mergeCell ref="B14:C14"/>
    <mergeCell ref="B22:C22"/>
  </mergeCells>
  <printOptions/>
  <pageMargins left="0.75" right="0.75" top="1" bottom="1" header="0.5" footer="0.5"/>
  <pageSetup fitToHeight="0" fitToWidth="1"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Секретарь</cp:lastModifiedBy>
  <cp:lastPrinted>2022-10-21T12:47:12Z</cp:lastPrinted>
  <dcterms:created xsi:type="dcterms:W3CDTF">2021-11-23T10:17:55Z</dcterms:created>
  <dcterms:modified xsi:type="dcterms:W3CDTF">2024-04-10T13:33:40Z</dcterms:modified>
  <cp:category/>
  <cp:version/>
  <cp:contentType/>
  <cp:contentStatus/>
</cp:coreProperties>
</file>